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externalReferences>
    <externalReference r:id="rId6"/>
  </externalReferences>
  <definedNames>
    <definedName name="_xlnm.Print_Area" localSheetId="0">'стр.1'!$A$1:$DD$57</definedName>
    <definedName name="_xlnm.Print_Area" localSheetId="1">'стр.2'!$A$1:$DD$50</definedName>
    <definedName name="_xlnm.Print_Area" localSheetId="2">'стр.3'!$A$1:$DD$45</definedName>
  </definedNames>
  <calcPr fullCalcOnLoad="1" refMode="R1C1"/>
</workbook>
</file>

<file path=xl/sharedStrings.xml><?xml version="1.0" encoding="utf-8"?>
<sst xmlns="http://schemas.openxmlformats.org/spreadsheetml/2006/main" count="366" uniqueCount="214">
  <si>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</si>
  <si>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</si>
  <si>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</si>
  <si>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</si>
  <si>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</si>
  <si>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</si>
  <si>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</si>
  <si>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</si>
  <si>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</si>
  <si>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</si>
  <si>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</si>
  <si>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</si>
  <si>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</si>
  <si>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</si>
  <si>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</si>
  <si>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</si>
  <si>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</si>
  <si>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</si>
  <si>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</si>
  <si>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</si>
  <si>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</si>
  <si>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</si>
  <si>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</si>
  <si>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</si>
  <si>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</si>
  <si>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</si>
  <si>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</si>
  <si>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</si>
  <si>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</si>
  <si>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</si>
  <si>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</si>
  <si>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</si>
  <si>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</si>
  <si>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</si>
  <si>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</si>
  <si>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</si>
  <si>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</si>
  <si>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</si>
  <si>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</si>
  <si>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</si>
  <si>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</si>
  <si>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</si>
  <si>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</si>
  <si>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</si>
  <si>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</si>
  <si>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</si>
  <si>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</si>
  <si>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</si>
  <si>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</si>
  <si>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</si>
  <si>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</si>
  <si>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</si>
  <si>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</si>
  <si>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</si>
  <si>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 xml:space="preserve">января </t>
  </si>
  <si>
    <t>04226385</t>
  </si>
  <si>
    <t>951</t>
  </si>
  <si>
    <t>60213848000</t>
  </si>
  <si>
    <t xml:space="preserve">Администрация Малолученского сельского поселения </t>
  </si>
  <si>
    <t xml:space="preserve">Наименование публично-правового образования      Бюджет Малолученского с/поселения Дубовского района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</si>
  <si>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</si>
  <si>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</si>
  <si>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</si>
  <si>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</si>
  <si>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</si>
  <si>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182 1 01 02030 01 0000 110</t>
  </si>
  <si>
    <t>182  1 01 00000 00 0000 000</t>
  </si>
  <si>
    <t>182 1 01 02000 01 0000 110</t>
  </si>
  <si>
    <t>НАЛОГИ НА ИМУЩЕСТВО</t>
  </si>
  <si>
    <t>182 1 06 00000 00 0000 000</t>
  </si>
  <si>
    <t> 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</si>
  <si>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</si>
  <si>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</si>
  <si>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</si>
  <si>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 Земельный налог</t>
  </si>
  <si>
    <t>182  1 06 06000 00 0000 110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</si>
  <si>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</si>
  <si>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182  1 06 06010 00 0000 110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</si>
  <si>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</si>
  <si>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</si>
  <si>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</si>
  <si>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</si>
  <si>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</si>
  <si>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</si>
  <si>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</si>
  <si>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</si>
  <si>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</si>
  <si>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</si>
  <si>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</si>
  <si>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</si>
  <si>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</si>
  <si>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815  1 11 05013 10 0000 120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</si>
  <si>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</si>
  <si>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951  1 11 05020 00 0000 120</t>
  </si>
  <si>
    <t>Доходы, получаемые в виде  арендной 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 муниципальных бюджетных и автономных учреждений)</t>
  </si>
  <si>
    <t>951  1 11 05025 10 0000 120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</si>
  <si>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</si>
  <si>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</si>
  <si>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951  1 14 00000 00 0000</t>
  </si>
  <si>
    <t>951 1 14 06000 00 0000 430</t>
  </si>
  <si>
    <t>Доходы от продажи земельных участков, государственная собственность на которые не разграничена</t>
  </si>
  <si>
    <t>951 1 14 06010 00 0000 430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</si>
  <si>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</si>
  <si>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951 1 14 06013 10 0000 430</t>
  </si>
  <si>
    <t>БЕЗВОЗМЕЗДНЫЕ ПОСТУПЛЕНИЯ</t>
  </si>
  <si>
    <t>951  2 00 00000 00 0000 000</t>
  </si>
  <si>
    <t>Безвозмездные поступления от других бюджетов бюджетной системы Российской Федерации</t>
  </si>
  <si>
    <t>951  2 02 00000 00 0000 000</t>
  </si>
  <si>
    <t>Дотации бюджетам субъектов Российской Федерации и муниципальных образований</t>
  </si>
  <si>
    <t>951 2 02 01000 00 0000 151</t>
  </si>
  <si>
    <t>Дотации бюджетам поселений на выравнивание бюджетной обеспеченности</t>
  </si>
  <si>
    <t>951  2 02 01001 10 0000 151</t>
  </si>
  <si>
    <t>Субвенции бюджетам субъектов Российской Федерации и муниципальных образований</t>
  </si>
  <si>
    <t>951  2 02 03000 00 0000 151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</si>
  <si>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</si>
  <si>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</si>
  <si>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</si>
  <si>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</si>
  <si>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</si>
  <si>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</si>
  <si>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Субвенции бюджетам поселений на выполнение передаваемых полномочий субъектов Российской Федерации</t>
  </si>
  <si>
    <t>951 2 02 03024 10 0000 151</t>
  </si>
  <si>
    <t> Иные межбюджетные трансферты</t>
  </si>
  <si>
    <t>951 2 02 04000 00 0000 151</t>
  </si>
  <si>
    <t>Прочие межбюджетные  трансферты, передаваемые бюджетам</t>
  </si>
  <si>
    <t>951 2 02 04999 00 0000 151</t>
  </si>
  <si>
    <t>Прочие межбюджетные трансферты, передаваемые бюджетам поселений</t>
  </si>
  <si>
    <t> 951 2 02 04999 10 0000 151</t>
  </si>
  <si>
    <t>Заработная плата</t>
  </si>
  <si>
    <t>Начисления на выплаты по оплате труда</t>
  </si>
  <si>
    <t>Прочие выплаты</t>
  </si>
  <si>
    <t>Прочие расходы</t>
  </si>
  <si>
    <t>Услуги связи</t>
  </si>
  <si>
    <t>Работы, услуги по содержанию имущества</t>
  </si>
  <si>
    <t>Прочие работы, услуги</t>
  </si>
  <si>
    <t>95101020020300121211</t>
  </si>
  <si>
    <t>95101020020300121213</t>
  </si>
  <si>
    <t>95101020020300122212</t>
  </si>
  <si>
    <t>95101020020300122213</t>
  </si>
  <si>
    <t>95101040020400121211</t>
  </si>
  <si>
    <t>95101040020400121213</t>
  </si>
  <si>
    <t>95101040020400122212</t>
  </si>
  <si>
    <t>95101040020400122213</t>
  </si>
  <si>
    <t>95101040020400242221</t>
  </si>
  <si>
    <t>95101040020400242225</t>
  </si>
  <si>
    <t>95101040020400242226</t>
  </si>
  <si>
    <t>95101040020400244223</t>
  </si>
  <si>
    <t>95101040020400244225</t>
  </si>
  <si>
    <t>95101040020400244226</t>
  </si>
  <si>
    <t>95101040020400244340</t>
  </si>
  <si>
    <t>95101040020400852290</t>
  </si>
  <si>
    <t>95101045210215244340</t>
  </si>
  <si>
    <t>95101130920300852290</t>
  </si>
  <si>
    <t>95101137956800244226</t>
  </si>
  <si>
    <t>95102030013600121211</t>
  </si>
  <si>
    <t>95102030013600121213</t>
  </si>
  <si>
    <t>95103097956300244226</t>
  </si>
  <si>
    <t>95103097956300244310</t>
  </si>
  <si>
    <t>95105025210102823241</t>
  </si>
  <si>
    <t>Увеличение стоимости материальных запасов</t>
  </si>
  <si>
    <t>Коммунальные услуги</t>
  </si>
  <si>
    <t>Увеличение стоимости основных средств</t>
  </si>
  <si>
    <t>Безвозмездные перечисления государственным и муниципальным организациям</t>
  </si>
  <si>
    <t>95105037956400244223</t>
  </si>
  <si>
    <t>95105037956400244225</t>
  </si>
  <si>
    <t>95105055210600540251</t>
  </si>
  <si>
    <t>95108015220900611241</t>
  </si>
  <si>
    <t>95108017956001611241</t>
  </si>
  <si>
    <t>95108017956002611241</t>
  </si>
  <si>
    <t>95110017957000312263</t>
  </si>
  <si>
    <t>Перечисления другим бюджетам бюджетной системы Российской Федерации</t>
  </si>
  <si>
    <t>Пенсии, пособия, выплачиваемые организациями сектора государственного управления</t>
  </si>
  <si>
    <t>10001050201100000510</t>
  </si>
  <si>
    <t>10001050201100000610</t>
  </si>
  <si>
    <t>Глава с/п</t>
  </si>
  <si>
    <t>А.В.Волков</t>
  </si>
  <si>
    <t>Начальник сектора</t>
  </si>
  <si>
    <t>экономики и финансов</t>
  </si>
  <si>
    <t>М.В.Клевцова</t>
  </si>
  <si>
    <t>Главный специалист</t>
  </si>
  <si>
    <t>Е.А.Лозовая</t>
  </si>
  <si>
    <t>29</t>
  </si>
  <si>
    <t>января</t>
  </si>
  <si>
    <t>-</t>
  </si>
  <si>
    <t>14</t>
  </si>
  <si>
    <t>01.01.2014</t>
  </si>
  <si>
    <t xml:space="preserve">НАЛОГИ НА СОВОКУПНЫЙ ДОХОД </t>
  </si>
  <si>
    <t>Налог, взимаемый в связи с применением упрощенной системы налогооблажения</t>
  </si>
  <si>
    <t>Налог, взимаемый  с налогоплатильщиков, выбравших в качестве объекта налогооблажения доходы</t>
  </si>
  <si>
    <t>182 1 05 00000 00 0000 000</t>
  </si>
  <si>
    <t>182 1 05 01010 00 0000 110</t>
  </si>
  <si>
    <t>182 1 05 01011 01 0000110</t>
  </si>
  <si>
    <t>ГОСУДАРСТВЕННАЯ ПОШЛИНА</t>
  </si>
  <si>
    <t>951 1 08 00000 00 0000 000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</si>
  <si>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</si>
  <si>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совершение нотариальных действий</t>
  </si>
  <si>
    <t>951 1 08 04000 01 0000 110</t>
  </si>
  <si>
    <t>951 1 08 04020 01 0000 110</t>
  </si>
  <si>
    <t>ШТРАФЫ, САНКЦИИ, ВОЗМЕЩЕНИЕ УЩЕРБА</t>
  </si>
  <si>
    <t>Денежные взыскания (\штрафы), установленные законами субъектов РФ за несоблюдение муниципальных правовых актов</t>
  </si>
  <si>
    <t>Денежные взыскания (\штрафы), установленные законами субъектов РФ за несоблюдение муниципальных правовых актов, зачисляемые в бюджеты поселений</t>
  </si>
  <si>
    <t>951 1 16 00000 00 0000 000</t>
  </si>
  <si>
    <t>951 1 16 51000 02 0000 140</t>
  </si>
  <si>
    <t>951 1 16 51040 02 0000 140</t>
  </si>
  <si>
    <t>95101040020400242310</t>
  </si>
  <si>
    <t>Транспортные  услуги</t>
  </si>
  <si>
    <t>95101040020400244222</t>
  </si>
  <si>
    <t>95101047956600244225</t>
  </si>
  <si>
    <t>95101137956800242226</t>
  </si>
  <si>
    <t>95103095210600540251</t>
  </si>
  <si>
    <t>95104095222700244225</t>
  </si>
  <si>
    <t>95105027957900244226</t>
  </si>
  <si>
    <t>95105037956400244226</t>
  </si>
  <si>
    <t>95105037956600244340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</si>
</sst>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7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3" xfId="0" applyFont="1" applyBorder="1" applyAlignment="1">
      <alignment/>
    </xf>
    <xf numFmtId="3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3" fontId="7" fillId="0" borderId="20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2" fontId="2" fillId="0" borderId="44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4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6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6" xfId="0" applyFont="1" applyBorder="1" applyAlignment="1">
      <alignment horizontal="left" wrapText="1" indent="2"/>
    </xf>
    <xf numFmtId="0" fontId="2" fillId="0" borderId="27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48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0" borderId="52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82;&#1072;&#1089;&#1089;&#1086;&#1074;&#1086;&#1077;%20&#1087;&#1086;&#1089;&#1090;&#1091;&#1087;&#1083;&#1077;&#1085;&#1080;&#1077;%20&#1080;%20&#1074;&#1099;&#1073;&#1099;&#1090;&#1080;&#1077;%20124%20&#1074;&#1099;&#1088;&#1077;&#1079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1">
        <row r="28">
          <cell r="CC28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D57"/>
  <sheetViews>
    <sheetView tabSelected="1" view="pageBreakPreview" zoomScaleSheetLayoutView="100" workbookViewId="0" topLeftCell="A11">
      <selection activeCell="CO17" sqref="CO17:DD17"/>
    </sheetView>
  </sheetViews>
  <sheetFormatPr defaultColWidth="9.00390625" defaultRowHeight="12.75"/>
  <cols>
    <col min="1" max="1" width="0.12890625" style="1" customWidth="1"/>
    <col min="2" max="2" width="0.875" style="1" hidden="1" customWidth="1"/>
    <col min="3" max="25" width="0.875" style="1" customWidth="1"/>
    <col min="26" max="26" width="7.375" style="1" customWidth="1"/>
    <col min="27" max="53" width="0.875" style="1" customWidth="1"/>
    <col min="54" max="54" width="3.875" style="1" customWidth="1"/>
    <col min="55" max="16384" width="0.875" style="1" customWidth="1"/>
  </cols>
  <sheetData>
    <row r="1" ht="3" customHeight="1"/>
    <row r="2" spans="1:108" ht="15" customHeight="1" thickBot="1">
      <c r="A2" s="57" t="s">
        <v>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O2" s="52" t="s">
        <v>7</v>
      </c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4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51</v>
      </c>
      <c r="CO3" s="101" t="s">
        <v>27</v>
      </c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3"/>
    </row>
    <row r="4" spans="36:108" s="2" customFormat="1" ht="15" customHeight="1">
      <c r="AJ4" s="4" t="s">
        <v>12</v>
      </c>
      <c r="AK4" s="108" t="s">
        <v>54</v>
      </c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55">
        <v>20</v>
      </c>
      <c r="BB4" s="55"/>
      <c r="BC4" s="55"/>
      <c r="BD4" s="55"/>
      <c r="BE4" s="56" t="s">
        <v>184</v>
      </c>
      <c r="BF4" s="56"/>
      <c r="BG4" s="56"/>
      <c r="BH4" s="2" t="s">
        <v>13</v>
      </c>
      <c r="CM4" s="4" t="s">
        <v>8</v>
      </c>
      <c r="CO4" s="60" t="s">
        <v>185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2"/>
    </row>
    <row r="5" spans="1:108" s="2" customFormat="1" ht="14.25" customHeight="1">
      <c r="A5" s="2" t="s">
        <v>41</v>
      </c>
      <c r="CM5" s="4" t="s">
        <v>9</v>
      </c>
      <c r="CO5" s="60" t="s">
        <v>55</v>
      </c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2"/>
    </row>
    <row r="6" spans="1:108" s="2" customFormat="1" ht="12" customHeight="1">
      <c r="A6" s="5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21"/>
      <c r="Q6" s="21"/>
      <c r="R6" s="21"/>
      <c r="S6" s="65" t="s">
        <v>58</v>
      </c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21"/>
      <c r="BZ6" s="21"/>
      <c r="CA6" s="21"/>
      <c r="CB6" s="21"/>
      <c r="CC6" s="21"/>
      <c r="CD6" s="5"/>
      <c r="CM6" s="4" t="s">
        <v>40</v>
      </c>
      <c r="CO6" s="60" t="s">
        <v>56</v>
      </c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2"/>
    </row>
    <row r="7" spans="1:108" s="2" customFormat="1" ht="14.25" customHeight="1">
      <c r="A7" s="115" t="s">
        <v>59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5"/>
      <c r="CM7" s="4" t="s">
        <v>10</v>
      </c>
      <c r="CO7" s="60" t="s">
        <v>57</v>
      </c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2"/>
    </row>
    <row r="8" spans="1:108" s="2" customFormat="1" ht="15" customHeight="1">
      <c r="A8" s="2" t="s">
        <v>36</v>
      </c>
      <c r="CM8" s="4"/>
      <c r="CO8" s="60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2"/>
    </row>
    <row r="9" spans="1:108" s="2" customFormat="1" ht="14.25" customHeight="1" thickBot="1">
      <c r="A9" s="2" t="s">
        <v>37</v>
      </c>
      <c r="CO9" s="112" t="s">
        <v>11</v>
      </c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4"/>
    </row>
    <row r="10" spans="1:108" s="3" customFormat="1" ht="25.5" customHeight="1">
      <c r="A10" s="111" t="s">
        <v>28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</row>
    <row r="11" spans="1:108" ht="34.5" customHeight="1">
      <c r="A11" s="90" t="s">
        <v>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 t="s">
        <v>1</v>
      </c>
      <c r="AC11" s="85"/>
      <c r="AD11" s="85"/>
      <c r="AE11" s="85"/>
      <c r="AF11" s="85"/>
      <c r="AG11" s="85"/>
      <c r="AH11" s="85" t="s">
        <v>43</v>
      </c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 t="s">
        <v>38</v>
      </c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 t="s">
        <v>2</v>
      </c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 t="s">
        <v>3</v>
      </c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6"/>
    </row>
    <row r="12" spans="1:108" s="18" customFormat="1" ht="12" customHeight="1" thickBot="1">
      <c r="A12" s="91">
        <v>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87">
        <v>2</v>
      </c>
      <c r="AC12" s="87"/>
      <c r="AD12" s="87"/>
      <c r="AE12" s="87"/>
      <c r="AF12" s="87"/>
      <c r="AG12" s="87"/>
      <c r="AH12" s="87">
        <v>3</v>
      </c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>
        <v>4</v>
      </c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>
        <v>5</v>
      </c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>
        <v>6</v>
      </c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8"/>
    </row>
    <row r="13" spans="1:108" ht="14.25" customHeight="1">
      <c r="A13" s="75" t="s">
        <v>29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83" t="s">
        <v>5</v>
      </c>
      <c r="AC13" s="84"/>
      <c r="AD13" s="84"/>
      <c r="AE13" s="84"/>
      <c r="AF13" s="84"/>
      <c r="AG13" s="84"/>
      <c r="AH13" s="84" t="s">
        <v>6</v>
      </c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0">
        <f>BC15+BC19+BC22+BC30+BC33+BC39+BC43+BC46</f>
        <v>5833600</v>
      </c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1">
        <f>BY15+BY19+BY22+BY30+BY33+BY39+BY43+BY46</f>
        <v>5721068.670000001</v>
      </c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>
        <f>CO15+CO19+CO22+CO30+CO33+CO39+CO43+CO46</f>
        <v>112531.32999999996</v>
      </c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2"/>
    </row>
    <row r="14" spans="1:108" ht="13.5" customHeight="1">
      <c r="A14" s="77" t="s">
        <v>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8"/>
      <c r="AB14" s="8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4"/>
    </row>
    <row r="15" spans="1:108" ht="13.5" customHeight="1">
      <c r="A15" s="68" t="s">
        <v>60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9"/>
      <c r="AB15" s="96"/>
      <c r="AC15" s="97"/>
      <c r="AD15" s="97"/>
      <c r="AE15" s="97"/>
      <c r="AF15" s="97"/>
      <c r="AG15" s="97"/>
      <c r="AH15" s="97" t="s">
        <v>66</v>
      </c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8">
        <f>BC16</f>
        <v>320300</v>
      </c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104">
        <f>BY16</f>
        <v>322728.99</v>
      </c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>
        <f>CO16</f>
        <v>-2428.99</v>
      </c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5"/>
    </row>
    <row r="16" spans="1:108" ht="13.5" customHeight="1">
      <c r="A16" s="70" t="s">
        <v>61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1"/>
      <c r="AB16" s="106"/>
      <c r="AC16" s="107"/>
      <c r="AD16" s="107"/>
      <c r="AE16" s="107"/>
      <c r="AF16" s="107"/>
      <c r="AG16" s="107"/>
      <c r="AH16" s="107" t="s">
        <v>67</v>
      </c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93">
        <f>BC17+BC18</f>
        <v>320300</v>
      </c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4">
        <f>BY17+BY18</f>
        <v>322728.99</v>
      </c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>
        <f>CO17+CO18</f>
        <v>-2428.99</v>
      </c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5"/>
    </row>
    <row r="17" spans="1:108" ht="90" customHeight="1">
      <c r="A17" s="58" t="s">
        <v>62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9"/>
      <c r="AB17" s="99"/>
      <c r="AC17" s="100"/>
      <c r="AD17" s="100"/>
      <c r="AE17" s="100"/>
      <c r="AF17" s="100"/>
      <c r="AG17" s="100"/>
      <c r="AH17" s="100" t="s">
        <v>63</v>
      </c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9">
        <v>320200</v>
      </c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10">
        <v>322626.75</v>
      </c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>
        <f>BC17-BY17</f>
        <v>-2426.75</v>
      </c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6"/>
    </row>
    <row r="18" spans="1:108" ht="57" customHeight="1">
      <c r="A18" s="58" t="s">
        <v>64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99"/>
      <c r="AC18" s="100"/>
      <c r="AD18" s="100"/>
      <c r="AE18" s="100"/>
      <c r="AF18" s="100"/>
      <c r="AG18" s="100"/>
      <c r="AH18" s="100" t="s">
        <v>65</v>
      </c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9">
        <v>100</v>
      </c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10">
        <v>102.24</v>
      </c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>
        <f>BC18-BY18</f>
        <v>-2.239999999999995</v>
      </c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6"/>
    </row>
    <row r="19" spans="1:108" ht="21.75" customHeight="1">
      <c r="A19" s="25"/>
      <c r="B19" s="25"/>
      <c r="C19" s="39" t="s">
        <v>186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0"/>
      <c r="AB19" s="31"/>
      <c r="AC19" s="32"/>
      <c r="AD19" s="32"/>
      <c r="AE19" s="32"/>
      <c r="AF19" s="32"/>
      <c r="AG19" s="33"/>
      <c r="AH19" s="44" t="s">
        <v>189</v>
      </c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3"/>
      <c r="BC19" s="45">
        <f>BC20</f>
        <v>7300</v>
      </c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7"/>
      <c r="BY19" s="48">
        <f>BY20</f>
        <v>7336.6</v>
      </c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50"/>
      <c r="CO19" s="48">
        <f>CO20</f>
        <v>-36.600000000000364</v>
      </c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51"/>
    </row>
    <row r="20" spans="3:108" ht="36.75" customHeight="1">
      <c r="C20" s="26" t="s">
        <v>187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30"/>
      <c r="AB20" s="31"/>
      <c r="AC20" s="32"/>
      <c r="AD20" s="32"/>
      <c r="AE20" s="32"/>
      <c r="AF20" s="32"/>
      <c r="AG20" s="33"/>
      <c r="AH20" s="34" t="s">
        <v>190</v>
      </c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3"/>
      <c r="BC20" s="35">
        <f>BC21</f>
        <v>7300</v>
      </c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7"/>
      <c r="BY20" s="28">
        <f>BY21</f>
        <v>7336.6</v>
      </c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38"/>
      <c r="CO20" s="28">
        <f>CO21</f>
        <v>-36.600000000000364</v>
      </c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7"/>
    </row>
    <row r="21" spans="1:108" ht="49.5" customHeight="1">
      <c r="A21" s="25"/>
      <c r="B21" s="25"/>
      <c r="C21" s="26" t="s">
        <v>188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0"/>
      <c r="AB21" s="31"/>
      <c r="AC21" s="32"/>
      <c r="AD21" s="32"/>
      <c r="AE21" s="32"/>
      <c r="AF21" s="32"/>
      <c r="AG21" s="33"/>
      <c r="AH21" s="34" t="s">
        <v>191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3"/>
      <c r="BC21" s="35">
        <v>7300</v>
      </c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7"/>
      <c r="BY21" s="28">
        <v>7336.6</v>
      </c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38"/>
      <c r="CO21" s="28">
        <f>BC21-BY21</f>
        <v>-36.600000000000364</v>
      </c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7"/>
    </row>
    <row r="22" spans="1:108" ht="13.5" customHeight="1">
      <c r="A22" s="63" t="s">
        <v>68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106"/>
      <c r="AC22" s="107"/>
      <c r="AD22" s="107"/>
      <c r="AE22" s="107"/>
      <c r="AF22" s="107"/>
      <c r="AG22" s="107"/>
      <c r="AH22" s="107" t="s">
        <v>69</v>
      </c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93">
        <f>BC23+BC25</f>
        <v>433900</v>
      </c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4">
        <f>BY23+BY25</f>
        <v>447708.07999999996</v>
      </c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>
        <f>CO23+CO25</f>
        <v>-13808.079999999993</v>
      </c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5"/>
    </row>
    <row r="23" spans="1:108" ht="21.75" customHeight="1">
      <c r="A23" s="63" t="s">
        <v>70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4"/>
      <c r="AB23" s="106"/>
      <c r="AC23" s="107"/>
      <c r="AD23" s="107"/>
      <c r="AE23" s="107"/>
      <c r="AF23" s="107"/>
      <c r="AG23" s="107"/>
      <c r="AH23" s="107" t="s">
        <v>71</v>
      </c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93">
        <f>BC24</f>
        <v>18400</v>
      </c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4">
        <f>BY24</f>
        <v>18448.49</v>
      </c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>
        <f>CO24</f>
        <v>-48.4900000000016</v>
      </c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5"/>
    </row>
    <row r="24" spans="1:108" ht="60.75" customHeight="1">
      <c r="A24" s="58" t="s">
        <v>72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9"/>
      <c r="AB24" s="99"/>
      <c r="AC24" s="100"/>
      <c r="AD24" s="100"/>
      <c r="AE24" s="100"/>
      <c r="AF24" s="100"/>
      <c r="AG24" s="100"/>
      <c r="AH24" s="100" t="s">
        <v>73</v>
      </c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9">
        <v>18400</v>
      </c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10">
        <v>18448.49</v>
      </c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>
        <f>BC24-BY24</f>
        <v>-48.4900000000016</v>
      </c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6"/>
    </row>
    <row r="25" spans="1:108" ht="13.5" customHeight="1">
      <c r="A25" s="63" t="s">
        <v>74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4"/>
      <c r="AB25" s="106"/>
      <c r="AC25" s="107"/>
      <c r="AD25" s="107"/>
      <c r="AE25" s="107"/>
      <c r="AF25" s="107"/>
      <c r="AG25" s="107"/>
      <c r="AH25" s="107" t="s">
        <v>75</v>
      </c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93">
        <f>BC26+BC28</f>
        <v>415500</v>
      </c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4">
        <f>BY26+BY28</f>
        <v>429259.58999999997</v>
      </c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>
        <f>CO26+CO28</f>
        <v>-13759.589999999991</v>
      </c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5"/>
    </row>
    <row r="26" spans="1:108" ht="58.5" customHeight="1">
      <c r="A26" s="58" t="s">
        <v>76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9"/>
      <c r="AB26" s="99"/>
      <c r="AC26" s="100"/>
      <c r="AD26" s="100"/>
      <c r="AE26" s="100"/>
      <c r="AF26" s="100"/>
      <c r="AG26" s="100"/>
      <c r="AH26" s="100" t="s">
        <v>77</v>
      </c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9">
        <f>BC27</f>
        <v>402700</v>
      </c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10">
        <f>BY27</f>
        <v>416337.24</v>
      </c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>
        <f>CO27</f>
        <v>-13637.23999999999</v>
      </c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6"/>
    </row>
    <row r="27" spans="1:108" ht="90.75" customHeight="1">
      <c r="A27" s="58" t="s">
        <v>78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9"/>
      <c r="AB27" s="99"/>
      <c r="AC27" s="100"/>
      <c r="AD27" s="100"/>
      <c r="AE27" s="100"/>
      <c r="AF27" s="100"/>
      <c r="AG27" s="100"/>
      <c r="AH27" s="100" t="s">
        <v>79</v>
      </c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9">
        <v>402700</v>
      </c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10">
        <v>416337.24</v>
      </c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>
        <f>BC27-BY27</f>
        <v>-13637.23999999999</v>
      </c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6"/>
    </row>
    <row r="28" spans="1:108" ht="57.75" customHeight="1">
      <c r="A28" s="58" t="s">
        <v>80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9"/>
      <c r="AB28" s="99"/>
      <c r="AC28" s="100"/>
      <c r="AD28" s="100"/>
      <c r="AE28" s="100"/>
      <c r="AF28" s="100"/>
      <c r="AG28" s="100"/>
      <c r="AH28" s="100" t="s">
        <v>81</v>
      </c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9">
        <f>BC29</f>
        <v>12800</v>
      </c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10">
        <f>BY29</f>
        <v>12922.35</v>
      </c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>
        <f>CO29</f>
        <v>-122.35000000000036</v>
      </c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6"/>
    </row>
    <row r="29" spans="1:108" ht="88.5" customHeight="1">
      <c r="A29" s="58" t="s">
        <v>82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9"/>
      <c r="AB29" s="99"/>
      <c r="AC29" s="100"/>
      <c r="AD29" s="100"/>
      <c r="AE29" s="100"/>
      <c r="AF29" s="100"/>
      <c r="AG29" s="100"/>
      <c r="AH29" s="100" t="s">
        <v>83</v>
      </c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9">
        <v>12800</v>
      </c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10">
        <v>12922.35</v>
      </c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>
        <f>BC29-BY29</f>
        <v>-122.35000000000036</v>
      </c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6"/>
    </row>
    <row r="30" spans="1:108" ht="19.5" customHeight="1">
      <c r="A30" s="25"/>
      <c r="B30" s="25"/>
      <c r="C30" s="39" t="s">
        <v>192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  <c r="AB30" s="41"/>
      <c r="AC30" s="42"/>
      <c r="AD30" s="42"/>
      <c r="AE30" s="42"/>
      <c r="AF30" s="42"/>
      <c r="AG30" s="43"/>
      <c r="AH30" s="44" t="s">
        <v>193</v>
      </c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3"/>
      <c r="BC30" s="45">
        <f>BC31</f>
        <v>4200</v>
      </c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7"/>
      <c r="BY30" s="48">
        <f>BY31</f>
        <v>4200</v>
      </c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50"/>
      <c r="CO30" s="48">
        <f>CO31</f>
        <v>0</v>
      </c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51"/>
    </row>
    <row r="31" spans="1:108" ht="56.25" customHeight="1">
      <c r="A31" s="25"/>
      <c r="B31" s="25"/>
      <c r="C31" s="26" t="s">
        <v>194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30"/>
      <c r="AB31" s="31"/>
      <c r="AC31" s="32"/>
      <c r="AD31" s="32"/>
      <c r="AE31" s="32"/>
      <c r="AF31" s="32"/>
      <c r="AG31" s="33"/>
      <c r="AH31" s="34" t="s">
        <v>196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3"/>
      <c r="BC31" s="35">
        <f>BC32</f>
        <v>4200</v>
      </c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7"/>
      <c r="BY31" s="28">
        <f>BY32</f>
        <v>4200</v>
      </c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38"/>
      <c r="CO31" s="28">
        <f>CO32</f>
        <v>0</v>
      </c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7"/>
    </row>
    <row r="32" spans="1:108" ht="88.5" customHeight="1">
      <c r="A32" s="25"/>
      <c r="B32" s="25"/>
      <c r="C32" s="26" t="s">
        <v>195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30"/>
      <c r="AB32" s="31"/>
      <c r="AC32" s="32"/>
      <c r="AD32" s="32"/>
      <c r="AE32" s="32"/>
      <c r="AF32" s="32"/>
      <c r="AG32" s="33"/>
      <c r="AH32" s="34" t="s">
        <v>197</v>
      </c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3"/>
      <c r="BC32" s="35">
        <v>4200</v>
      </c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7"/>
      <c r="BY32" s="28">
        <v>4200</v>
      </c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38"/>
      <c r="CO32" s="28">
        <f>BC32-BY32</f>
        <v>0</v>
      </c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7"/>
    </row>
    <row r="33" spans="1:108" ht="60" customHeight="1">
      <c r="A33" s="63" t="s">
        <v>84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4"/>
      <c r="AB33" s="106"/>
      <c r="AC33" s="107"/>
      <c r="AD33" s="107"/>
      <c r="AE33" s="107"/>
      <c r="AF33" s="107"/>
      <c r="AG33" s="107"/>
      <c r="AH33" s="107" t="s">
        <v>85</v>
      </c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93">
        <f>BC34</f>
        <v>54100</v>
      </c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4">
        <f>BY34</f>
        <v>53755.56</v>
      </c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>
        <f>CO34</f>
        <v>344.4399999999987</v>
      </c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5"/>
    </row>
    <row r="34" spans="1:108" ht="112.5" customHeight="1">
      <c r="A34" s="58" t="s">
        <v>86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9"/>
      <c r="AB34" s="99"/>
      <c r="AC34" s="100"/>
      <c r="AD34" s="100"/>
      <c r="AE34" s="100"/>
      <c r="AF34" s="100"/>
      <c r="AG34" s="100"/>
      <c r="AH34" s="100" t="s">
        <v>87</v>
      </c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9">
        <f>BC35+BC37</f>
        <v>54100</v>
      </c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10">
        <f>BY35+BY37</f>
        <v>53755.56</v>
      </c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>
        <f>CO35+CO37</f>
        <v>344.4399999999987</v>
      </c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6"/>
    </row>
    <row r="35" spans="1:108" ht="93" customHeight="1">
      <c r="A35" s="58" t="s">
        <v>88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99"/>
      <c r="AC35" s="100"/>
      <c r="AD35" s="100"/>
      <c r="AE35" s="100"/>
      <c r="AF35" s="100"/>
      <c r="AG35" s="100"/>
      <c r="AH35" s="100" t="s">
        <v>89</v>
      </c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9">
        <f>BC36</f>
        <v>18000</v>
      </c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10">
        <f>BY36</f>
        <v>17572.38</v>
      </c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>
        <f>CO36</f>
        <v>427.619999999999</v>
      </c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6"/>
    </row>
    <row r="36" spans="1:108" ht="102" customHeight="1">
      <c r="A36" s="58" t="s">
        <v>90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99"/>
      <c r="AC36" s="100"/>
      <c r="AD36" s="100"/>
      <c r="AE36" s="100"/>
      <c r="AF36" s="100"/>
      <c r="AG36" s="100"/>
      <c r="AH36" s="100" t="s">
        <v>91</v>
      </c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9">
        <v>18000</v>
      </c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10">
        <v>17572.38</v>
      </c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>
        <f>BC36-BY36</f>
        <v>427.619999999999</v>
      </c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6"/>
    </row>
    <row r="37" spans="1:108" ht="111.75" customHeight="1">
      <c r="A37" s="58" t="s">
        <v>92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9"/>
      <c r="AB37" s="99"/>
      <c r="AC37" s="100"/>
      <c r="AD37" s="100"/>
      <c r="AE37" s="100"/>
      <c r="AF37" s="100"/>
      <c r="AG37" s="100"/>
      <c r="AH37" s="100" t="s">
        <v>93</v>
      </c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9">
        <f>BC38</f>
        <v>36100</v>
      </c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10">
        <f>BY38</f>
        <v>36183.18</v>
      </c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>
        <f>CO38</f>
        <v>-83.18000000000029</v>
      </c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6"/>
    </row>
    <row r="38" spans="1:108" ht="104.25" customHeight="1">
      <c r="A38" s="58" t="s">
        <v>94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9"/>
      <c r="AB38" s="99"/>
      <c r="AC38" s="100"/>
      <c r="AD38" s="100"/>
      <c r="AE38" s="100"/>
      <c r="AF38" s="100"/>
      <c r="AG38" s="100"/>
      <c r="AH38" s="100" t="s">
        <v>95</v>
      </c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9">
        <v>36100</v>
      </c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10">
        <v>36183.18</v>
      </c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>
        <f>BC38-BY38</f>
        <v>-83.18000000000029</v>
      </c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6"/>
    </row>
    <row r="39" spans="1:108" ht="36" customHeight="1">
      <c r="A39" s="63" t="s">
        <v>96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4"/>
      <c r="AB39" s="106"/>
      <c r="AC39" s="107"/>
      <c r="AD39" s="107"/>
      <c r="AE39" s="107"/>
      <c r="AF39" s="107"/>
      <c r="AG39" s="107"/>
      <c r="AH39" s="107" t="s">
        <v>98</v>
      </c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93">
        <f>BC40</f>
        <v>0</v>
      </c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4">
        <f>BY40</f>
        <v>60.13</v>
      </c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>
        <f>CO40</f>
        <v>-60.13</v>
      </c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5"/>
    </row>
    <row r="40" spans="1:108" ht="70.5" customHeight="1">
      <c r="A40" s="25"/>
      <c r="B40" s="25"/>
      <c r="C40" s="26" t="s">
        <v>97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0"/>
      <c r="AB40" s="31"/>
      <c r="AC40" s="32"/>
      <c r="AD40" s="32"/>
      <c r="AE40" s="32"/>
      <c r="AF40" s="32"/>
      <c r="AG40" s="33"/>
      <c r="AH40" s="34" t="s">
        <v>99</v>
      </c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3"/>
      <c r="BC40" s="35">
        <f>BC41</f>
        <v>0</v>
      </c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7"/>
      <c r="BY40" s="28">
        <f>BY41</f>
        <v>60.13</v>
      </c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38"/>
      <c r="CO40" s="28">
        <f>CO41</f>
        <v>-60.13</v>
      </c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7"/>
    </row>
    <row r="41" spans="1:108" ht="47.25" customHeight="1">
      <c r="A41" s="25"/>
      <c r="B41" s="25"/>
      <c r="C41" s="26" t="s">
        <v>100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0"/>
      <c r="AB41" s="31"/>
      <c r="AC41" s="32"/>
      <c r="AD41" s="32"/>
      <c r="AE41" s="32"/>
      <c r="AF41" s="32"/>
      <c r="AG41" s="33"/>
      <c r="AH41" s="34" t="s">
        <v>101</v>
      </c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3"/>
      <c r="BC41" s="35">
        <f>BC42</f>
        <v>0</v>
      </c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7"/>
      <c r="BY41" s="28">
        <f>BY42</f>
        <v>60.13</v>
      </c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38"/>
      <c r="CO41" s="28">
        <f>CO42</f>
        <v>-60.13</v>
      </c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7"/>
    </row>
    <row r="42" spans="1:108" ht="58.5" customHeight="1">
      <c r="A42" s="25"/>
      <c r="B42" s="25"/>
      <c r="C42" s="26" t="s">
        <v>102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0"/>
      <c r="AB42" s="31"/>
      <c r="AC42" s="32"/>
      <c r="AD42" s="32"/>
      <c r="AE42" s="32"/>
      <c r="AF42" s="32"/>
      <c r="AG42" s="33"/>
      <c r="AH42" s="34" t="s">
        <v>103</v>
      </c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3"/>
      <c r="BC42" s="35">
        <v>0</v>
      </c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7"/>
      <c r="BY42" s="28">
        <v>60.13</v>
      </c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38"/>
      <c r="CO42" s="28">
        <f>BC42-BY42</f>
        <v>-60.13</v>
      </c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7"/>
    </row>
    <row r="43" spans="1:108" ht="25.5" customHeight="1">
      <c r="A43" s="25"/>
      <c r="B43" s="25"/>
      <c r="C43" s="66" t="s">
        <v>198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7"/>
      <c r="AB43" s="41"/>
      <c r="AC43" s="42"/>
      <c r="AD43" s="42"/>
      <c r="AE43" s="42"/>
      <c r="AF43" s="42"/>
      <c r="AG43" s="43"/>
      <c r="AH43" s="44" t="s">
        <v>201</v>
      </c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3"/>
      <c r="BC43" s="45">
        <f>BC44</f>
        <v>23500</v>
      </c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7"/>
      <c r="BY43" s="48">
        <f>BY44</f>
        <v>23500</v>
      </c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50"/>
      <c r="CO43" s="48">
        <v>0</v>
      </c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51"/>
    </row>
    <row r="44" spans="1:108" ht="47.25" customHeight="1">
      <c r="A44" s="25"/>
      <c r="B44" s="25"/>
      <c r="C44" s="26" t="s">
        <v>199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0"/>
      <c r="AB44" s="31"/>
      <c r="AC44" s="32"/>
      <c r="AD44" s="32"/>
      <c r="AE44" s="32"/>
      <c r="AF44" s="32"/>
      <c r="AG44" s="33"/>
      <c r="AH44" s="34" t="s">
        <v>202</v>
      </c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3"/>
      <c r="BC44" s="35">
        <f>BC45</f>
        <v>23500</v>
      </c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7"/>
      <c r="BY44" s="28">
        <f>BY45</f>
        <v>23500</v>
      </c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38"/>
      <c r="CO44" s="28">
        <f>CO45</f>
        <v>0</v>
      </c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7"/>
    </row>
    <row r="45" spans="1:108" ht="57.75" customHeight="1">
      <c r="A45" s="25"/>
      <c r="B45" s="25"/>
      <c r="C45" s="26" t="s">
        <v>200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0"/>
      <c r="AB45" s="31"/>
      <c r="AC45" s="32"/>
      <c r="AD45" s="32"/>
      <c r="AE45" s="32"/>
      <c r="AF45" s="32"/>
      <c r="AG45" s="33"/>
      <c r="AH45" s="34" t="s">
        <v>203</v>
      </c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3"/>
      <c r="BC45" s="35">
        <v>23500</v>
      </c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7"/>
      <c r="BY45" s="28">
        <v>23500</v>
      </c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38"/>
      <c r="CO45" s="28">
        <f>BC45-BY45</f>
        <v>0</v>
      </c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7"/>
    </row>
    <row r="46" spans="1:108" ht="13.5" customHeight="1">
      <c r="A46" s="25"/>
      <c r="B46" s="25"/>
      <c r="C46" s="66" t="s">
        <v>104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7"/>
      <c r="AB46" s="41"/>
      <c r="AC46" s="42"/>
      <c r="AD46" s="42"/>
      <c r="AE46" s="42"/>
      <c r="AF46" s="42"/>
      <c r="AG46" s="43"/>
      <c r="AH46" s="44" t="s">
        <v>105</v>
      </c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3"/>
      <c r="BC46" s="45">
        <f>BC47</f>
        <v>4990300</v>
      </c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7"/>
      <c r="BY46" s="48">
        <f>BY47</f>
        <v>4861779.3100000005</v>
      </c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50"/>
      <c r="CO46" s="48">
        <f>CO47</f>
        <v>128520.68999999994</v>
      </c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51"/>
    </row>
    <row r="47" spans="1:108" ht="33.75" customHeight="1">
      <c r="A47" s="25"/>
      <c r="B47" s="25"/>
      <c r="C47" s="66" t="s">
        <v>106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7"/>
      <c r="AB47" s="41"/>
      <c r="AC47" s="42"/>
      <c r="AD47" s="42"/>
      <c r="AE47" s="42"/>
      <c r="AF47" s="42"/>
      <c r="AG47" s="43"/>
      <c r="AH47" s="44" t="s">
        <v>107</v>
      </c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3"/>
      <c r="BC47" s="45">
        <f>BC48+BC50+BC55</f>
        <v>4990300</v>
      </c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7"/>
      <c r="BY47" s="48">
        <f>BY48+BY50+BY55</f>
        <v>4861779.3100000005</v>
      </c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50"/>
      <c r="CO47" s="48">
        <f>CO48+CO50+CO55</f>
        <v>128520.68999999994</v>
      </c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51"/>
    </row>
    <row r="48" spans="1:108" ht="33.75" customHeight="1">
      <c r="A48" s="25"/>
      <c r="B48" s="25"/>
      <c r="C48" s="26" t="s">
        <v>108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30"/>
      <c r="AB48" s="31"/>
      <c r="AC48" s="32"/>
      <c r="AD48" s="32"/>
      <c r="AE48" s="32"/>
      <c r="AF48" s="32"/>
      <c r="AG48" s="33"/>
      <c r="AH48" s="34" t="s">
        <v>109</v>
      </c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3"/>
      <c r="BC48" s="35">
        <f>BC49</f>
        <v>4027800</v>
      </c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7"/>
      <c r="BY48" s="28">
        <f>BY49</f>
        <v>4027800</v>
      </c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38"/>
      <c r="CO48" s="28">
        <f>CO49</f>
        <v>0</v>
      </c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7"/>
    </row>
    <row r="49" spans="1:108" ht="34.5" customHeight="1">
      <c r="A49" s="58" t="s">
        <v>110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9"/>
      <c r="AB49" s="99"/>
      <c r="AC49" s="100"/>
      <c r="AD49" s="100"/>
      <c r="AE49" s="100"/>
      <c r="AF49" s="100"/>
      <c r="AG49" s="100"/>
      <c r="AH49" s="100" t="s">
        <v>111</v>
      </c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9">
        <v>4027800</v>
      </c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10">
        <v>4027800</v>
      </c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>
        <f>BC49-BY49</f>
        <v>0</v>
      </c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6"/>
    </row>
    <row r="50" spans="1:108" ht="34.5" customHeight="1">
      <c r="A50" s="63" t="s">
        <v>112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4"/>
      <c r="AB50" s="106"/>
      <c r="AC50" s="107"/>
      <c r="AD50" s="107"/>
      <c r="AE50" s="107"/>
      <c r="AF50" s="107"/>
      <c r="AG50" s="107"/>
      <c r="AH50" s="107" t="s">
        <v>113</v>
      </c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93">
        <f>BC51+BC53</f>
        <v>60100</v>
      </c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4">
        <f>BY51+BY53</f>
        <v>60100</v>
      </c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>
        <f>CO51+CO53</f>
        <v>0</v>
      </c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5"/>
    </row>
    <row r="51" spans="1:108" ht="59.25" customHeight="1">
      <c r="A51" s="58" t="s">
        <v>114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9"/>
      <c r="AB51" s="99"/>
      <c r="AC51" s="100"/>
      <c r="AD51" s="100"/>
      <c r="AE51" s="100"/>
      <c r="AF51" s="100"/>
      <c r="AG51" s="100"/>
      <c r="AH51" s="100" t="s">
        <v>115</v>
      </c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9">
        <f>BC52</f>
        <v>59900</v>
      </c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10">
        <f>BY52</f>
        <v>59900</v>
      </c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>
        <f>CO52</f>
        <v>0</v>
      </c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6"/>
    </row>
    <row r="52" spans="1:108" ht="59.25" customHeight="1">
      <c r="A52" s="58" t="s">
        <v>116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9"/>
      <c r="AB52" s="99"/>
      <c r="AC52" s="100"/>
      <c r="AD52" s="100"/>
      <c r="AE52" s="100"/>
      <c r="AF52" s="100"/>
      <c r="AG52" s="100"/>
      <c r="AH52" s="100" t="s">
        <v>117</v>
      </c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9">
        <v>59900</v>
      </c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10">
        <v>59900</v>
      </c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>
        <f>BC52-BY52</f>
        <v>0</v>
      </c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6"/>
    </row>
    <row r="53" spans="1:108" ht="50.25" customHeight="1">
      <c r="A53" s="63" t="s">
        <v>118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4"/>
      <c r="AB53" s="106"/>
      <c r="AC53" s="107"/>
      <c r="AD53" s="107"/>
      <c r="AE53" s="107"/>
      <c r="AF53" s="107"/>
      <c r="AG53" s="107"/>
      <c r="AH53" s="107" t="s">
        <v>119</v>
      </c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93">
        <f>BC54</f>
        <v>200</v>
      </c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4">
        <f>BY54</f>
        <v>200</v>
      </c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>
        <f>CO54</f>
        <v>0</v>
      </c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5"/>
    </row>
    <row r="54" spans="1:108" ht="48" customHeight="1">
      <c r="A54" s="58" t="s">
        <v>120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99"/>
      <c r="AC54" s="100"/>
      <c r="AD54" s="100"/>
      <c r="AE54" s="100"/>
      <c r="AF54" s="100"/>
      <c r="AG54" s="100"/>
      <c r="AH54" s="100" t="s">
        <v>121</v>
      </c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9">
        <v>200</v>
      </c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10">
        <v>200</v>
      </c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>
        <f>BC54-BY54</f>
        <v>0</v>
      </c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6"/>
    </row>
    <row r="55" spans="1:108" ht="25.5" customHeight="1">
      <c r="A55" s="63" t="s">
        <v>122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106"/>
      <c r="AC55" s="107"/>
      <c r="AD55" s="107"/>
      <c r="AE55" s="107"/>
      <c r="AF55" s="107"/>
      <c r="AG55" s="107"/>
      <c r="AH55" s="107" t="s">
        <v>123</v>
      </c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93">
        <f>BC56</f>
        <v>902400</v>
      </c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4">
        <f>BY56</f>
        <v>773879.31</v>
      </c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>
        <f>CO56</f>
        <v>128520.68999999994</v>
      </c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5"/>
    </row>
    <row r="56" spans="1:108" ht="36" customHeight="1">
      <c r="A56" s="58" t="s">
        <v>124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99"/>
      <c r="AC56" s="100"/>
      <c r="AD56" s="100"/>
      <c r="AE56" s="100"/>
      <c r="AF56" s="100"/>
      <c r="AG56" s="100"/>
      <c r="AH56" s="100" t="s">
        <v>125</v>
      </c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9">
        <f>BC57</f>
        <v>902400</v>
      </c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10">
        <f>BY57</f>
        <v>773879.31</v>
      </c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>
        <f>CO57</f>
        <v>128520.68999999994</v>
      </c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6"/>
    </row>
    <row r="57" spans="1:108" ht="25.5" customHeight="1">
      <c r="A57" s="58" t="s">
        <v>126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99"/>
      <c r="AC57" s="100"/>
      <c r="AD57" s="100"/>
      <c r="AE57" s="100"/>
      <c r="AF57" s="100"/>
      <c r="AG57" s="100"/>
      <c r="AH57" s="100" t="s">
        <v>127</v>
      </c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9">
        <v>902400</v>
      </c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10">
        <v>773879.31</v>
      </c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>
        <f>BC57-BY57</f>
        <v>128520.68999999994</v>
      </c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6"/>
    </row>
  </sheetData>
  <mergeCells count="297">
    <mergeCell ref="AB48:AG48"/>
    <mergeCell ref="AH48:BB48"/>
    <mergeCell ref="BC48:BX48"/>
    <mergeCell ref="BY48:CN48"/>
    <mergeCell ref="BC46:BX46"/>
    <mergeCell ref="BY46:CN46"/>
    <mergeCell ref="CO46:DD46"/>
    <mergeCell ref="CO47:DD47"/>
    <mergeCell ref="BC47:BX47"/>
    <mergeCell ref="BY47:CN47"/>
    <mergeCell ref="BC45:BX45"/>
    <mergeCell ref="BY45:CN45"/>
    <mergeCell ref="CO45:DD45"/>
    <mergeCell ref="AH44:BB44"/>
    <mergeCell ref="BC42:BX42"/>
    <mergeCell ref="BY42:CN42"/>
    <mergeCell ref="BC44:BX44"/>
    <mergeCell ref="BY44:CN44"/>
    <mergeCell ref="BC40:BX40"/>
    <mergeCell ref="BY40:CN40"/>
    <mergeCell ref="CO42:DD42"/>
    <mergeCell ref="AB43:AG43"/>
    <mergeCell ref="AH43:BB43"/>
    <mergeCell ref="BC43:BX43"/>
    <mergeCell ref="BY43:CN43"/>
    <mergeCell ref="CO43:DD43"/>
    <mergeCell ref="AB42:AG42"/>
    <mergeCell ref="AH42:BB42"/>
    <mergeCell ref="AH47:BB47"/>
    <mergeCell ref="C40:AA40"/>
    <mergeCell ref="C41:AA41"/>
    <mergeCell ref="C42:AA42"/>
    <mergeCell ref="C43:AA43"/>
    <mergeCell ref="AB40:AG40"/>
    <mergeCell ref="AH40:BB40"/>
    <mergeCell ref="AB45:AG45"/>
    <mergeCell ref="AH45:BB45"/>
    <mergeCell ref="AH46:BB46"/>
    <mergeCell ref="AB46:AG46"/>
    <mergeCell ref="C44:AA44"/>
    <mergeCell ref="AB44:AG44"/>
    <mergeCell ref="C47:AA47"/>
    <mergeCell ref="AB47:AG47"/>
    <mergeCell ref="AB41:AG41"/>
    <mergeCell ref="AH41:BB41"/>
    <mergeCell ref="BC41:BX41"/>
    <mergeCell ref="BY41:CN41"/>
    <mergeCell ref="CO40:DD40"/>
    <mergeCell ref="CO49:DD49"/>
    <mergeCell ref="BY50:CN50"/>
    <mergeCell ref="CO50:DD50"/>
    <mergeCell ref="BY49:CN49"/>
    <mergeCell ref="CO44:DD44"/>
    <mergeCell ref="CO48:DD48"/>
    <mergeCell ref="CO57:DD57"/>
    <mergeCell ref="BY55:CN55"/>
    <mergeCell ref="BY53:CN53"/>
    <mergeCell ref="CO41:DD41"/>
    <mergeCell ref="CO53:DD53"/>
    <mergeCell ref="BY54:CN54"/>
    <mergeCell ref="CO54:DD54"/>
    <mergeCell ref="CO56:DD56"/>
    <mergeCell ref="CO55:DD55"/>
    <mergeCell ref="BY57:CN57"/>
    <mergeCell ref="BC57:BX57"/>
    <mergeCell ref="AB57:AG57"/>
    <mergeCell ref="BC56:BX56"/>
    <mergeCell ref="BY56:CN56"/>
    <mergeCell ref="BC54:BX54"/>
    <mergeCell ref="AH57:BB57"/>
    <mergeCell ref="AB56:AG56"/>
    <mergeCell ref="AH56:BB56"/>
    <mergeCell ref="AB52:AG52"/>
    <mergeCell ref="AH52:BB52"/>
    <mergeCell ref="AH55:BB55"/>
    <mergeCell ref="BC55:BX55"/>
    <mergeCell ref="AB53:AG53"/>
    <mergeCell ref="AB55:AG55"/>
    <mergeCell ref="AH53:BB53"/>
    <mergeCell ref="BC53:BX53"/>
    <mergeCell ref="AB54:AG54"/>
    <mergeCell ref="AH54:BB54"/>
    <mergeCell ref="BY52:CN52"/>
    <mergeCell ref="CO52:DD52"/>
    <mergeCell ref="CO51:DD51"/>
    <mergeCell ref="BC52:BX52"/>
    <mergeCell ref="BY51:CN51"/>
    <mergeCell ref="AH51:BB51"/>
    <mergeCell ref="BC51:BX51"/>
    <mergeCell ref="AB49:AG49"/>
    <mergeCell ref="AH49:BB49"/>
    <mergeCell ref="BC49:BX49"/>
    <mergeCell ref="AB50:AG50"/>
    <mergeCell ref="AH50:BB50"/>
    <mergeCell ref="AB51:AG51"/>
    <mergeCell ref="BC50:BX50"/>
    <mergeCell ref="CO39:DD39"/>
    <mergeCell ref="AB38:AG38"/>
    <mergeCell ref="AH38:BB38"/>
    <mergeCell ref="BC38:BX38"/>
    <mergeCell ref="BY38:CN38"/>
    <mergeCell ref="CO38:DD38"/>
    <mergeCell ref="AB39:AG39"/>
    <mergeCell ref="AH39:BB39"/>
    <mergeCell ref="BC39:BX39"/>
    <mergeCell ref="AB37:AG37"/>
    <mergeCell ref="AH37:BB37"/>
    <mergeCell ref="BC37:BX37"/>
    <mergeCell ref="BY39:CN39"/>
    <mergeCell ref="CO34:DD34"/>
    <mergeCell ref="BY35:CN35"/>
    <mergeCell ref="CO35:DD35"/>
    <mergeCell ref="BC35:BX35"/>
    <mergeCell ref="BY37:CN37"/>
    <mergeCell ref="CO37:DD37"/>
    <mergeCell ref="CO36:DD36"/>
    <mergeCell ref="AB34:AG34"/>
    <mergeCell ref="AH34:BB34"/>
    <mergeCell ref="BC34:BX34"/>
    <mergeCell ref="BY36:CN36"/>
    <mergeCell ref="BY34:CN34"/>
    <mergeCell ref="AB35:AG35"/>
    <mergeCell ref="AH35:BB35"/>
    <mergeCell ref="AB36:AG36"/>
    <mergeCell ref="AB33:AG33"/>
    <mergeCell ref="AH33:BB33"/>
    <mergeCell ref="BC33:BX33"/>
    <mergeCell ref="AH36:BB36"/>
    <mergeCell ref="BC36:BX36"/>
    <mergeCell ref="AH29:BB29"/>
    <mergeCell ref="BC29:BX29"/>
    <mergeCell ref="CO27:DD27"/>
    <mergeCell ref="BY28:CN28"/>
    <mergeCell ref="CO28:DD28"/>
    <mergeCell ref="BC28:BX28"/>
    <mergeCell ref="BY33:CN33"/>
    <mergeCell ref="CO33:DD33"/>
    <mergeCell ref="CO29:DD29"/>
    <mergeCell ref="AB27:AG27"/>
    <mergeCell ref="AH27:BB27"/>
    <mergeCell ref="BC27:BX27"/>
    <mergeCell ref="BY29:CN29"/>
    <mergeCell ref="BY27:CN27"/>
    <mergeCell ref="AB28:AG28"/>
    <mergeCell ref="AH28:BB28"/>
    <mergeCell ref="AB29:AG29"/>
    <mergeCell ref="BY26:CN26"/>
    <mergeCell ref="CO26:DD26"/>
    <mergeCell ref="AB25:AG25"/>
    <mergeCell ref="AB26:AG26"/>
    <mergeCell ref="AH26:BB26"/>
    <mergeCell ref="BC26:BX26"/>
    <mergeCell ref="AH25:BB25"/>
    <mergeCell ref="BC25:BX25"/>
    <mergeCell ref="BY25:CN25"/>
    <mergeCell ref="CO25:DD25"/>
    <mergeCell ref="BY23:CN23"/>
    <mergeCell ref="CO23:DD23"/>
    <mergeCell ref="BY24:CN24"/>
    <mergeCell ref="CO24:DD24"/>
    <mergeCell ref="CO22:DD22"/>
    <mergeCell ref="AB18:AG18"/>
    <mergeCell ref="AB24:AG24"/>
    <mergeCell ref="AH24:BB24"/>
    <mergeCell ref="BC24:BX24"/>
    <mergeCell ref="AB23:AG23"/>
    <mergeCell ref="AH23:BB23"/>
    <mergeCell ref="BC23:BX23"/>
    <mergeCell ref="AB22:AG22"/>
    <mergeCell ref="AH22:BB22"/>
    <mergeCell ref="BC22:BX22"/>
    <mergeCell ref="BY22:CN22"/>
    <mergeCell ref="AH18:BB18"/>
    <mergeCell ref="BC18:BX18"/>
    <mergeCell ref="A10:DD10"/>
    <mergeCell ref="CO7:DD7"/>
    <mergeCell ref="CO8:DD8"/>
    <mergeCell ref="CO9:DD9"/>
    <mergeCell ref="A7:CC7"/>
    <mergeCell ref="CO17:DD17"/>
    <mergeCell ref="CO18:DD18"/>
    <mergeCell ref="BC31:BX31"/>
    <mergeCell ref="BY31:CN31"/>
    <mergeCell ref="BY17:CN17"/>
    <mergeCell ref="BY18:CN18"/>
    <mergeCell ref="AB17:AG17"/>
    <mergeCell ref="AH17:BB17"/>
    <mergeCell ref="CO3:DD3"/>
    <mergeCell ref="CO4:DD4"/>
    <mergeCell ref="BY15:CN15"/>
    <mergeCell ref="CO15:DD15"/>
    <mergeCell ref="AB16:AG16"/>
    <mergeCell ref="AH16:BB16"/>
    <mergeCell ref="AK4:AZ4"/>
    <mergeCell ref="BC17:BX17"/>
    <mergeCell ref="BC16:BX16"/>
    <mergeCell ref="BY16:CN16"/>
    <mergeCell ref="CO16:DD16"/>
    <mergeCell ref="AB15:AG15"/>
    <mergeCell ref="AH15:BB15"/>
    <mergeCell ref="BC15:BX15"/>
    <mergeCell ref="A11:AA11"/>
    <mergeCell ref="A12:AA12"/>
    <mergeCell ref="AB11:AG11"/>
    <mergeCell ref="AB12:AG12"/>
    <mergeCell ref="AB14:AG14"/>
    <mergeCell ref="AH11:BB11"/>
    <mergeCell ref="AH12:BB12"/>
    <mergeCell ref="AH13:BB13"/>
    <mergeCell ref="BC11:BX11"/>
    <mergeCell ref="BY11:CN11"/>
    <mergeCell ref="CO11:DD11"/>
    <mergeCell ref="BC12:BX12"/>
    <mergeCell ref="BY12:CN12"/>
    <mergeCell ref="CO12:DD12"/>
    <mergeCell ref="BC14:BX14"/>
    <mergeCell ref="BY14:CN14"/>
    <mergeCell ref="CO14:DD14"/>
    <mergeCell ref="A13:AA13"/>
    <mergeCell ref="A14:AA14"/>
    <mergeCell ref="AH14:BB14"/>
    <mergeCell ref="BC13:BX13"/>
    <mergeCell ref="BY13:CN13"/>
    <mergeCell ref="CO13:DD13"/>
    <mergeCell ref="AB13:AG13"/>
    <mergeCell ref="A22:AA22"/>
    <mergeCell ref="A24:AA24"/>
    <mergeCell ref="A25:AA25"/>
    <mergeCell ref="C19:AA19"/>
    <mergeCell ref="C21:AA21"/>
    <mergeCell ref="A23:AA23"/>
    <mergeCell ref="A26:AA26"/>
    <mergeCell ref="A27:AA27"/>
    <mergeCell ref="A28:AA28"/>
    <mergeCell ref="A29:AA29"/>
    <mergeCell ref="A33:AA33"/>
    <mergeCell ref="A34:AA34"/>
    <mergeCell ref="A35:AA35"/>
    <mergeCell ref="A36:AA36"/>
    <mergeCell ref="A49:AA49"/>
    <mergeCell ref="A50:AA50"/>
    <mergeCell ref="A51:AA51"/>
    <mergeCell ref="A37:AA37"/>
    <mergeCell ref="A38:AA38"/>
    <mergeCell ref="C45:AA45"/>
    <mergeCell ref="C46:AA46"/>
    <mergeCell ref="C48:AA48"/>
    <mergeCell ref="A56:AA56"/>
    <mergeCell ref="A57:AA57"/>
    <mergeCell ref="CO5:DD5"/>
    <mergeCell ref="CO6:DD6"/>
    <mergeCell ref="A52:AA52"/>
    <mergeCell ref="A53:AA53"/>
    <mergeCell ref="A54:AA54"/>
    <mergeCell ref="A55:AA55"/>
    <mergeCell ref="A39:AA39"/>
    <mergeCell ref="S6:BX6"/>
    <mergeCell ref="BC19:BX19"/>
    <mergeCell ref="BY19:CN19"/>
    <mergeCell ref="CO2:DD2"/>
    <mergeCell ref="BA4:BD4"/>
    <mergeCell ref="BE4:BG4"/>
    <mergeCell ref="A2:CM2"/>
    <mergeCell ref="A18:AA18"/>
    <mergeCell ref="A15:AA15"/>
    <mergeCell ref="A16:AA16"/>
    <mergeCell ref="A17:AA17"/>
    <mergeCell ref="BY21:CN21"/>
    <mergeCell ref="CO19:DD19"/>
    <mergeCell ref="C20:AA20"/>
    <mergeCell ref="AB20:AG20"/>
    <mergeCell ref="AH20:BB20"/>
    <mergeCell ref="BC20:BX20"/>
    <mergeCell ref="BY20:CN20"/>
    <mergeCell ref="CO20:DD20"/>
    <mergeCell ref="AB19:AG19"/>
    <mergeCell ref="AH19:BB19"/>
    <mergeCell ref="CO21:DD21"/>
    <mergeCell ref="C30:AA30"/>
    <mergeCell ref="AB30:AG30"/>
    <mergeCell ref="AH30:BB30"/>
    <mergeCell ref="BC30:BX30"/>
    <mergeCell ref="BY30:CN30"/>
    <mergeCell ref="CO30:DD30"/>
    <mergeCell ref="AB21:AG21"/>
    <mergeCell ref="AH21:BB21"/>
    <mergeCell ref="BC21:BX21"/>
    <mergeCell ref="CO31:DD31"/>
    <mergeCell ref="C32:AA32"/>
    <mergeCell ref="AB32:AG32"/>
    <mergeCell ref="AH32:BB32"/>
    <mergeCell ref="BC32:BX32"/>
    <mergeCell ref="BY32:CN32"/>
    <mergeCell ref="CO32:DD32"/>
    <mergeCell ref="C31:AA31"/>
    <mergeCell ref="AB31:AG31"/>
    <mergeCell ref="AH31:BB31"/>
  </mergeCells>
  <printOptions/>
  <pageMargins left="0.19" right="0.16" top="0.5905511811023623" bottom="0.3937007874015748" header="0.2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50"/>
  <sheetViews>
    <sheetView view="pageBreakPreview" zoomScaleSheetLayoutView="100" workbookViewId="0" topLeftCell="A37">
      <selection activeCell="BY8" sqref="BY8:CN8"/>
    </sheetView>
  </sheetViews>
  <sheetFormatPr defaultColWidth="9.00390625" defaultRowHeight="12.75"/>
  <cols>
    <col min="1" max="26" width="0.875" style="1" customWidth="1"/>
    <col min="27" max="27" width="9.375" style="1" customWidth="1"/>
    <col min="28" max="53" width="0.875" style="1" customWidth="1"/>
    <col min="54" max="54" width="6.375" style="1" customWidth="1"/>
    <col min="55" max="70" width="0.875" style="1" customWidth="1"/>
    <col min="71" max="76" width="0.875" style="1" hidden="1" customWidth="1"/>
    <col min="77" max="16384" width="0.875" style="1" customWidth="1"/>
  </cols>
  <sheetData>
    <row r="1" ht="12">
      <c r="DD1" s="4" t="s">
        <v>30</v>
      </c>
    </row>
    <row r="2" spans="1:108" s="3" customFormat="1" ht="22.5" customHeight="1">
      <c r="A2" s="129" t="s">
        <v>31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</row>
    <row r="3" spans="1:108" ht="34.5" customHeight="1">
      <c r="A3" s="90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 t="s">
        <v>1</v>
      </c>
      <c r="AC3" s="85"/>
      <c r="AD3" s="85"/>
      <c r="AE3" s="85"/>
      <c r="AF3" s="85"/>
      <c r="AG3" s="85"/>
      <c r="AH3" s="85" t="s">
        <v>44</v>
      </c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 t="s">
        <v>39</v>
      </c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 t="s">
        <v>2</v>
      </c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 t="s">
        <v>3</v>
      </c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6"/>
    </row>
    <row r="4" spans="1:108" s="18" customFormat="1" ht="12" customHeight="1" thickBot="1">
      <c r="A4" s="91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87">
        <v>2</v>
      </c>
      <c r="AC4" s="87"/>
      <c r="AD4" s="87"/>
      <c r="AE4" s="87"/>
      <c r="AF4" s="87"/>
      <c r="AG4" s="87"/>
      <c r="AH4" s="87">
        <v>3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>
        <v>4</v>
      </c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>
        <v>5</v>
      </c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>
        <v>6</v>
      </c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8"/>
    </row>
    <row r="5" spans="1:108" ht="14.25" customHeight="1">
      <c r="A5" s="17" t="s">
        <v>32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8"/>
      <c r="AB5" s="83" t="s">
        <v>14</v>
      </c>
      <c r="AC5" s="84"/>
      <c r="AD5" s="84"/>
      <c r="AE5" s="84"/>
      <c r="AF5" s="84"/>
      <c r="AG5" s="84"/>
      <c r="AH5" s="84" t="s">
        <v>6</v>
      </c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194">
        <f>BC7+BC8+BC9+BC10+BC11+BC12+BC13+BC14+BC15+BC16+BC17+BC18+BC19+BC20+BC21+BC22+BC23+BC24+BC25+BC26+BC27+BC28+BC29+BC30+BC31+BC32+BC33+BC34+BC35+BC36+BC37+BC38+BC39+BC40+BC41+BC42+BC43+BC44+BC45+BC46+BC47</f>
        <v>5935003.46</v>
      </c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>
        <f>BY7+BY8+BY9+BY10+BY11+BY12+BY13+BY14+BY15+BY16+BY17+BY18+BY19+BY20+BY21+BY22+BY23+BY24+BY25+BY26+BY27+BY28+BY29+BY30+BY31+BY32+BY33+BY34+BY35+BY36+BY37+BY38+BY39+BY40+BY41+BY42+BY43+BY44+BY45+BY46+BY47</f>
        <v>5802528.489999999</v>
      </c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>
        <f>SUM(CO7:DD47)</f>
        <v>132474.9700000001</v>
      </c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5"/>
    </row>
    <row r="6" spans="1:108" ht="13.5" customHeight="1">
      <c r="A6" s="77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  <c r="AB6" s="8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4"/>
    </row>
    <row r="7" spans="1:108" ht="13.5" customHeight="1">
      <c r="A7" s="122" t="s">
        <v>128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3"/>
      <c r="AB7" s="124"/>
      <c r="AC7" s="125"/>
      <c r="AD7" s="125"/>
      <c r="AE7" s="125"/>
      <c r="AF7" s="125"/>
      <c r="AG7" s="125"/>
      <c r="AH7" s="177" t="s">
        <v>135</v>
      </c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9"/>
      <c r="BC7" s="183">
        <v>529800</v>
      </c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5"/>
      <c r="BY7" s="196">
        <v>529560.46</v>
      </c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8"/>
      <c r="CO7" s="199">
        <f aca="true" t="shared" si="0" ref="CO7:CO47">BC7-BY7</f>
        <v>239.54000000003725</v>
      </c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200"/>
    </row>
    <row r="8" spans="1:108" ht="24" customHeight="1">
      <c r="A8" s="58" t="s">
        <v>129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9"/>
      <c r="AB8" s="31"/>
      <c r="AC8" s="32"/>
      <c r="AD8" s="32"/>
      <c r="AE8" s="32"/>
      <c r="AF8" s="32"/>
      <c r="AG8" s="33"/>
      <c r="AH8" s="180" t="s">
        <v>136</v>
      </c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2"/>
      <c r="BC8" s="186">
        <v>160000</v>
      </c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8"/>
      <c r="BY8" s="191">
        <v>159973.59</v>
      </c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3"/>
      <c r="CO8" s="199">
        <f t="shared" si="0"/>
        <v>26.410000000003492</v>
      </c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200"/>
    </row>
    <row r="9" spans="1:108" ht="13.5" customHeight="1">
      <c r="A9" s="58" t="s">
        <v>130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9"/>
      <c r="AB9" s="31"/>
      <c r="AC9" s="32"/>
      <c r="AD9" s="32"/>
      <c r="AE9" s="32"/>
      <c r="AF9" s="32"/>
      <c r="AG9" s="33"/>
      <c r="AH9" s="180" t="s">
        <v>137</v>
      </c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2"/>
      <c r="BC9" s="186">
        <v>19400</v>
      </c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8"/>
      <c r="BY9" s="191">
        <v>19398</v>
      </c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3"/>
      <c r="CO9" s="199">
        <f t="shared" si="0"/>
        <v>2</v>
      </c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200"/>
    </row>
    <row r="10" spans="1:108" ht="22.5" customHeight="1">
      <c r="A10" s="58" t="s">
        <v>129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9"/>
      <c r="AB10" s="31"/>
      <c r="AC10" s="32"/>
      <c r="AD10" s="32"/>
      <c r="AE10" s="32"/>
      <c r="AF10" s="32"/>
      <c r="AG10" s="33"/>
      <c r="AH10" s="180" t="s">
        <v>138</v>
      </c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2"/>
      <c r="BC10" s="186">
        <v>5900</v>
      </c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8"/>
      <c r="BY10" s="191">
        <v>5858.2</v>
      </c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3"/>
      <c r="CO10" s="199">
        <f t="shared" si="0"/>
        <v>41.80000000000018</v>
      </c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200"/>
    </row>
    <row r="11" spans="1:108" ht="21" customHeight="1">
      <c r="A11" s="58" t="s">
        <v>128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9"/>
      <c r="AB11" s="99"/>
      <c r="AC11" s="100"/>
      <c r="AD11" s="100"/>
      <c r="AE11" s="100"/>
      <c r="AF11" s="100"/>
      <c r="AG11" s="100"/>
      <c r="AH11" s="180" t="s">
        <v>139</v>
      </c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2"/>
      <c r="BC11" s="186">
        <v>1626400</v>
      </c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8"/>
      <c r="BY11" s="191">
        <v>1626301.2</v>
      </c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3"/>
      <c r="CO11" s="199">
        <f t="shared" si="0"/>
        <v>98.80000000004657</v>
      </c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200"/>
    </row>
    <row r="12" spans="1:108" ht="18" customHeight="1">
      <c r="A12" s="58" t="s">
        <v>129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9"/>
      <c r="AB12" s="99"/>
      <c r="AC12" s="100"/>
      <c r="AD12" s="100"/>
      <c r="AE12" s="100"/>
      <c r="AF12" s="100"/>
      <c r="AG12" s="100"/>
      <c r="AH12" s="180" t="s">
        <v>140</v>
      </c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2"/>
      <c r="BC12" s="186">
        <v>491200</v>
      </c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8"/>
      <c r="BY12" s="191">
        <v>491142.99</v>
      </c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3"/>
      <c r="CO12" s="199">
        <f t="shared" si="0"/>
        <v>57.01000000000931</v>
      </c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200"/>
    </row>
    <row r="13" spans="1:108" ht="16.5" customHeight="1">
      <c r="A13" s="58" t="s">
        <v>130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9"/>
      <c r="AB13" s="99"/>
      <c r="AC13" s="100"/>
      <c r="AD13" s="100"/>
      <c r="AE13" s="100"/>
      <c r="AF13" s="100"/>
      <c r="AG13" s="100"/>
      <c r="AH13" s="180" t="s">
        <v>141</v>
      </c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2"/>
      <c r="BC13" s="186">
        <v>65800</v>
      </c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8"/>
      <c r="BY13" s="191">
        <v>65786</v>
      </c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3"/>
      <c r="CO13" s="199">
        <f t="shared" si="0"/>
        <v>14</v>
      </c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200"/>
    </row>
    <row r="14" spans="1:108" ht="23.25" customHeight="1">
      <c r="A14" s="58" t="s">
        <v>129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9"/>
      <c r="AB14" s="99"/>
      <c r="AC14" s="100"/>
      <c r="AD14" s="100"/>
      <c r="AE14" s="100"/>
      <c r="AF14" s="100"/>
      <c r="AG14" s="100"/>
      <c r="AH14" s="180" t="s">
        <v>142</v>
      </c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2"/>
      <c r="BC14" s="186">
        <v>18700</v>
      </c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8"/>
      <c r="BY14" s="191">
        <v>18689.58</v>
      </c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3"/>
      <c r="CO14" s="199">
        <f t="shared" si="0"/>
        <v>10.419999999998254</v>
      </c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200"/>
    </row>
    <row r="15" spans="1:108" ht="13.5" customHeight="1">
      <c r="A15" s="58" t="s">
        <v>132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9"/>
      <c r="AB15" s="99"/>
      <c r="AC15" s="100"/>
      <c r="AD15" s="100"/>
      <c r="AE15" s="100"/>
      <c r="AF15" s="100"/>
      <c r="AG15" s="100"/>
      <c r="AH15" s="180" t="s">
        <v>143</v>
      </c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2"/>
      <c r="BC15" s="186">
        <v>20200</v>
      </c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8"/>
      <c r="BY15" s="191">
        <v>19899.53</v>
      </c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3"/>
      <c r="CO15" s="199">
        <f t="shared" si="0"/>
        <v>300.47000000000116</v>
      </c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200"/>
    </row>
    <row r="16" spans="1:108" ht="23.25" customHeight="1">
      <c r="A16" s="58" t="s">
        <v>133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9"/>
      <c r="AB16" s="99"/>
      <c r="AC16" s="100"/>
      <c r="AD16" s="100"/>
      <c r="AE16" s="100"/>
      <c r="AF16" s="100"/>
      <c r="AG16" s="100"/>
      <c r="AH16" s="180" t="s">
        <v>144</v>
      </c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2"/>
      <c r="BC16" s="186">
        <v>22700</v>
      </c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8"/>
      <c r="BY16" s="191">
        <v>22608</v>
      </c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3"/>
      <c r="CO16" s="199">
        <f t="shared" si="0"/>
        <v>92</v>
      </c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200"/>
    </row>
    <row r="17" spans="1:108" ht="16.5" customHeight="1">
      <c r="A17" s="58" t="s">
        <v>134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9"/>
      <c r="AB17" s="99"/>
      <c r="AC17" s="100"/>
      <c r="AD17" s="100"/>
      <c r="AE17" s="100"/>
      <c r="AF17" s="100"/>
      <c r="AG17" s="100"/>
      <c r="AH17" s="180" t="s">
        <v>145</v>
      </c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2"/>
      <c r="BC17" s="186">
        <v>114600</v>
      </c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8"/>
      <c r="BY17" s="191">
        <v>114475</v>
      </c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3"/>
      <c r="CO17" s="199">
        <f t="shared" si="0"/>
        <v>125</v>
      </c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200"/>
    </row>
    <row r="18" spans="1:108" ht="21.75" customHeight="1">
      <c r="A18" s="58" t="s">
        <v>161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31"/>
      <c r="AC18" s="32"/>
      <c r="AD18" s="32"/>
      <c r="AE18" s="32"/>
      <c r="AF18" s="32"/>
      <c r="AG18" s="33"/>
      <c r="AH18" s="180" t="s">
        <v>204</v>
      </c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2"/>
      <c r="BC18" s="186">
        <v>300</v>
      </c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8"/>
      <c r="BY18" s="191">
        <v>256.36</v>
      </c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3"/>
      <c r="CO18" s="199">
        <f t="shared" si="0"/>
        <v>43.639999999999986</v>
      </c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200"/>
    </row>
    <row r="19" spans="1:108" ht="21.75" customHeight="1">
      <c r="A19" s="58" t="s">
        <v>205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9"/>
      <c r="AB19" s="31"/>
      <c r="AC19" s="32"/>
      <c r="AD19" s="32"/>
      <c r="AE19" s="32"/>
      <c r="AF19" s="32"/>
      <c r="AG19" s="33"/>
      <c r="AH19" s="180" t="s">
        <v>206</v>
      </c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2"/>
      <c r="BC19" s="186">
        <v>2000</v>
      </c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8"/>
      <c r="BY19" s="191">
        <v>1959.2</v>
      </c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3"/>
      <c r="CO19" s="199">
        <f>BC19-BY19</f>
        <v>40.799999999999955</v>
      </c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200"/>
    </row>
    <row r="20" spans="1:108" ht="18" customHeight="1">
      <c r="A20" s="58" t="s">
        <v>160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9"/>
      <c r="AB20" s="31"/>
      <c r="AC20" s="32"/>
      <c r="AD20" s="32"/>
      <c r="AE20" s="32"/>
      <c r="AF20" s="32"/>
      <c r="AG20" s="33"/>
      <c r="AH20" s="180" t="s">
        <v>146</v>
      </c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2"/>
      <c r="BC20" s="186">
        <v>136900</v>
      </c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8"/>
      <c r="BY20" s="191">
        <v>136829.7</v>
      </c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3"/>
      <c r="CO20" s="199">
        <f t="shared" si="0"/>
        <v>70.29999999998836</v>
      </c>
      <c r="CP20" s="199"/>
      <c r="CQ20" s="199"/>
      <c r="CR20" s="199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200"/>
    </row>
    <row r="21" spans="1:108" ht="23.25" customHeight="1">
      <c r="A21" s="58" t="s">
        <v>133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9"/>
      <c r="AB21" s="31"/>
      <c r="AC21" s="32"/>
      <c r="AD21" s="32"/>
      <c r="AE21" s="32"/>
      <c r="AF21" s="32"/>
      <c r="AG21" s="33"/>
      <c r="AH21" s="180" t="s">
        <v>147</v>
      </c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2"/>
      <c r="BC21" s="186">
        <v>4400</v>
      </c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8"/>
      <c r="BY21" s="191">
        <v>4309</v>
      </c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3"/>
      <c r="CO21" s="199">
        <f t="shared" si="0"/>
        <v>91</v>
      </c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200"/>
    </row>
    <row r="22" spans="1:108" ht="17.25" customHeight="1">
      <c r="A22" s="58" t="s">
        <v>134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9"/>
      <c r="AB22" s="99"/>
      <c r="AC22" s="100"/>
      <c r="AD22" s="100"/>
      <c r="AE22" s="100"/>
      <c r="AF22" s="100"/>
      <c r="AG22" s="100"/>
      <c r="AH22" s="180" t="s">
        <v>148</v>
      </c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2"/>
      <c r="BC22" s="186">
        <v>24300</v>
      </c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8"/>
      <c r="BY22" s="191">
        <v>23939.44</v>
      </c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3"/>
      <c r="CO22" s="199">
        <f t="shared" si="0"/>
        <v>360.5600000000013</v>
      </c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200"/>
    </row>
    <row r="23" spans="1:108" ht="21.75" customHeight="1">
      <c r="A23" s="58" t="s">
        <v>159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9"/>
      <c r="AB23" s="99"/>
      <c r="AC23" s="100"/>
      <c r="AD23" s="100"/>
      <c r="AE23" s="100"/>
      <c r="AF23" s="100"/>
      <c r="AG23" s="100"/>
      <c r="AH23" s="180" t="s">
        <v>149</v>
      </c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2"/>
      <c r="BC23" s="186">
        <v>101600</v>
      </c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8"/>
      <c r="BY23" s="191">
        <v>101397.17</v>
      </c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3"/>
      <c r="CO23" s="199">
        <f t="shared" si="0"/>
        <v>202.83000000000175</v>
      </c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200"/>
    </row>
    <row r="24" spans="1:108" ht="17.25" customHeight="1">
      <c r="A24" s="58" t="s">
        <v>131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9"/>
      <c r="AB24" s="99"/>
      <c r="AC24" s="100"/>
      <c r="AD24" s="100"/>
      <c r="AE24" s="100"/>
      <c r="AF24" s="100"/>
      <c r="AG24" s="100"/>
      <c r="AH24" s="180" t="s">
        <v>150</v>
      </c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2"/>
      <c r="BC24" s="186">
        <v>4600</v>
      </c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8"/>
      <c r="BY24" s="191">
        <v>4529.4</v>
      </c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3"/>
      <c r="CO24" s="199">
        <f t="shared" si="0"/>
        <v>70.60000000000036</v>
      </c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200"/>
    </row>
    <row r="25" spans="1:108" ht="24.75" customHeight="1">
      <c r="A25" s="58" t="s">
        <v>159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9"/>
      <c r="AB25" s="99"/>
      <c r="AC25" s="100"/>
      <c r="AD25" s="100"/>
      <c r="AE25" s="100"/>
      <c r="AF25" s="100"/>
      <c r="AG25" s="100"/>
      <c r="AH25" s="180" t="s">
        <v>151</v>
      </c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2"/>
      <c r="BC25" s="186">
        <v>200</v>
      </c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8"/>
      <c r="BY25" s="191">
        <f>'[1]стр.2'!CC28</f>
        <v>200</v>
      </c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3"/>
      <c r="CO25" s="199">
        <f t="shared" si="0"/>
        <v>0</v>
      </c>
      <c r="CP25" s="199"/>
      <c r="CQ25" s="199"/>
      <c r="CR25" s="199"/>
      <c r="CS25" s="199"/>
      <c r="CT25" s="199"/>
      <c r="CU25" s="199"/>
      <c r="CV25" s="199"/>
      <c r="CW25" s="199"/>
      <c r="CX25" s="199"/>
      <c r="CY25" s="199"/>
      <c r="CZ25" s="199"/>
      <c r="DA25" s="199"/>
      <c r="DB25" s="199"/>
      <c r="DC25" s="199"/>
      <c r="DD25" s="200"/>
    </row>
    <row r="26" spans="1:108" ht="24.75" customHeight="1">
      <c r="A26" s="58" t="s">
        <v>133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9"/>
      <c r="AB26" s="99"/>
      <c r="AC26" s="100"/>
      <c r="AD26" s="100"/>
      <c r="AE26" s="100"/>
      <c r="AF26" s="100"/>
      <c r="AG26" s="100"/>
      <c r="AH26" s="180" t="s">
        <v>207</v>
      </c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2"/>
      <c r="BC26" s="186">
        <v>26000</v>
      </c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8"/>
      <c r="BY26" s="191">
        <v>26000</v>
      </c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3"/>
      <c r="CO26" s="199">
        <f t="shared" si="0"/>
        <v>0</v>
      </c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200"/>
    </row>
    <row r="27" spans="1:108" ht="17.25" customHeight="1">
      <c r="A27" s="58" t="s">
        <v>131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9"/>
      <c r="AB27" s="99"/>
      <c r="AC27" s="100"/>
      <c r="AD27" s="100"/>
      <c r="AE27" s="100"/>
      <c r="AF27" s="100"/>
      <c r="AG27" s="100"/>
      <c r="AH27" s="180" t="s">
        <v>152</v>
      </c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2"/>
      <c r="BC27" s="186">
        <v>82100</v>
      </c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8"/>
      <c r="BY27" s="191">
        <v>82078.91</v>
      </c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3"/>
      <c r="CO27" s="199">
        <f t="shared" si="0"/>
        <v>21.089999999996508</v>
      </c>
      <c r="CP27" s="199"/>
      <c r="CQ27" s="199"/>
      <c r="CR27" s="199"/>
      <c r="CS27" s="199"/>
      <c r="CT27" s="199"/>
      <c r="CU27" s="199"/>
      <c r="CV27" s="199"/>
      <c r="CW27" s="199"/>
      <c r="CX27" s="199"/>
      <c r="CY27" s="199"/>
      <c r="CZ27" s="199"/>
      <c r="DA27" s="199"/>
      <c r="DB27" s="199"/>
      <c r="DC27" s="199"/>
      <c r="DD27" s="200"/>
    </row>
    <row r="28" spans="1:108" ht="17.25" customHeight="1">
      <c r="A28" s="58" t="s">
        <v>134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9"/>
      <c r="AB28" s="99"/>
      <c r="AC28" s="100"/>
      <c r="AD28" s="100"/>
      <c r="AE28" s="100"/>
      <c r="AF28" s="100"/>
      <c r="AG28" s="100"/>
      <c r="AH28" s="180" t="s">
        <v>208</v>
      </c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2"/>
      <c r="BC28" s="186">
        <v>3900</v>
      </c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8"/>
      <c r="BY28" s="191">
        <v>3850</v>
      </c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3"/>
      <c r="CO28" s="199">
        <f t="shared" si="0"/>
        <v>50</v>
      </c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200"/>
    </row>
    <row r="29" spans="1:108" ht="17.25" customHeight="1">
      <c r="A29" s="58" t="s">
        <v>134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9"/>
      <c r="AB29" s="99"/>
      <c r="AC29" s="100"/>
      <c r="AD29" s="100"/>
      <c r="AE29" s="100"/>
      <c r="AF29" s="100"/>
      <c r="AG29" s="100"/>
      <c r="AH29" s="180" t="s">
        <v>153</v>
      </c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2"/>
      <c r="BC29" s="191">
        <v>3.46</v>
      </c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3"/>
      <c r="BY29" s="191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3"/>
      <c r="CO29" s="199">
        <f t="shared" si="0"/>
        <v>3.46</v>
      </c>
      <c r="CP29" s="199"/>
      <c r="CQ29" s="199"/>
      <c r="CR29" s="199"/>
      <c r="CS29" s="199"/>
      <c r="CT29" s="199"/>
      <c r="CU29" s="199"/>
      <c r="CV29" s="199"/>
      <c r="CW29" s="199"/>
      <c r="CX29" s="199"/>
      <c r="CY29" s="199"/>
      <c r="CZ29" s="199"/>
      <c r="DA29" s="199"/>
      <c r="DB29" s="199"/>
      <c r="DC29" s="199"/>
      <c r="DD29" s="200"/>
    </row>
    <row r="30" spans="1:108" ht="21.75" customHeight="1">
      <c r="A30" s="58" t="s">
        <v>128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9"/>
      <c r="AB30" s="99"/>
      <c r="AC30" s="100"/>
      <c r="AD30" s="100"/>
      <c r="AE30" s="100"/>
      <c r="AF30" s="100"/>
      <c r="AG30" s="100"/>
      <c r="AH30" s="180" t="s">
        <v>154</v>
      </c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2"/>
      <c r="BC30" s="191">
        <v>46006.12</v>
      </c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3"/>
      <c r="BY30" s="191">
        <v>46006.12</v>
      </c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3"/>
      <c r="CO30" s="199">
        <f t="shared" si="0"/>
        <v>0</v>
      </c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200"/>
    </row>
    <row r="31" spans="1:108" ht="24" customHeight="1">
      <c r="A31" s="58" t="s">
        <v>129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9"/>
      <c r="AB31" s="99"/>
      <c r="AC31" s="100"/>
      <c r="AD31" s="100"/>
      <c r="AE31" s="100"/>
      <c r="AF31" s="100"/>
      <c r="AG31" s="100"/>
      <c r="AH31" s="180" t="s">
        <v>155</v>
      </c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2"/>
      <c r="BC31" s="191">
        <v>13893.88</v>
      </c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3"/>
      <c r="BY31" s="191">
        <v>13893.88</v>
      </c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3"/>
      <c r="CO31" s="199">
        <f t="shared" si="0"/>
        <v>0</v>
      </c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200"/>
    </row>
    <row r="32" spans="1:108" ht="34.5" customHeight="1">
      <c r="A32" s="58" t="s">
        <v>170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9"/>
      <c r="AB32" s="31"/>
      <c r="AC32" s="32"/>
      <c r="AD32" s="32"/>
      <c r="AE32" s="32"/>
      <c r="AF32" s="32"/>
      <c r="AG32" s="33"/>
      <c r="AH32" s="180" t="s">
        <v>209</v>
      </c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2"/>
      <c r="BC32" s="186">
        <v>2100</v>
      </c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9"/>
      <c r="BT32" s="189"/>
      <c r="BU32" s="189"/>
      <c r="BV32" s="189"/>
      <c r="BW32" s="189"/>
      <c r="BX32" s="190">
        <f>SUM(BC32:BW32)</f>
        <v>2100</v>
      </c>
      <c r="BY32" s="191">
        <v>500</v>
      </c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3"/>
      <c r="CO32" s="199">
        <f>BC32-BY32</f>
        <v>1600</v>
      </c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200"/>
    </row>
    <row r="33" spans="1:108" ht="17.25" customHeight="1">
      <c r="A33" s="58" t="s">
        <v>134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9"/>
      <c r="AB33" s="99"/>
      <c r="AC33" s="100"/>
      <c r="AD33" s="100"/>
      <c r="AE33" s="100"/>
      <c r="AF33" s="100"/>
      <c r="AG33" s="100"/>
      <c r="AH33" s="180" t="s">
        <v>156</v>
      </c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2"/>
      <c r="BC33" s="186">
        <v>17500</v>
      </c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8"/>
      <c r="BY33" s="191">
        <v>17500</v>
      </c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3"/>
      <c r="CO33" s="199">
        <f t="shared" si="0"/>
        <v>0</v>
      </c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200"/>
    </row>
    <row r="34" spans="1:108" ht="25.5" customHeight="1">
      <c r="A34" s="58" t="s">
        <v>134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9"/>
      <c r="AB34" s="99"/>
      <c r="AC34" s="100"/>
      <c r="AD34" s="100"/>
      <c r="AE34" s="100"/>
      <c r="AF34" s="100"/>
      <c r="AG34" s="100"/>
      <c r="AH34" s="180" t="s">
        <v>156</v>
      </c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2"/>
      <c r="BC34" s="186">
        <v>800</v>
      </c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8"/>
      <c r="BY34" s="191">
        <v>711.9</v>
      </c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3"/>
      <c r="CO34" s="199">
        <f t="shared" si="0"/>
        <v>88.10000000000002</v>
      </c>
      <c r="CP34" s="199"/>
      <c r="CQ34" s="199"/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199"/>
      <c r="DC34" s="199"/>
      <c r="DD34" s="200"/>
    </row>
    <row r="35" spans="1:108" ht="24" customHeight="1">
      <c r="A35" s="58" t="s">
        <v>161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99"/>
      <c r="AC35" s="100"/>
      <c r="AD35" s="100"/>
      <c r="AE35" s="100"/>
      <c r="AF35" s="100"/>
      <c r="AG35" s="100"/>
      <c r="AH35" s="180" t="s">
        <v>157</v>
      </c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2"/>
      <c r="BC35" s="186">
        <v>12900</v>
      </c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8"/>
      <c r="BY35" s="191">
        <v>12820</v>
      </c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3"/>
      <c r="CO35" s="199">
        <f t="shared" si="0"/>
        <v>80</v>
      </c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200"/>
    </row>
    <row r="36" spans="1:108" ht="22.5" customHeight="1">
      <c r="A36" s="58" t="s">
        <v>133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  <c r="AB36" s="99"/>
      <c r="AC36" s="100"/>
      <c r="AD36" s="100"/>
      <c r="AE36" s="100"/>
      <c r="AF36" s="100"/>
      <c r="AG36" s="100"/>
      <c r="AH36" s="180" t="s">
        <v>210</v>
      </c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2"/>
      <c r="BC36" s="186">
        <v>70800</v>
      </c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8"/>
      <c r="BY36" s="191">
        <v>70800</v>
      </c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3"/>
      <c r="CO36" s="199">
        <f t="shared" si="0"/>
        <v>0</v>
      </c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200"/>
    </row>
    <row r="37" spans="1:108" ht="36.75" customHeight="1">
      <c r="A37" s="58" t="s">
        <v>162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9"/>
      <c r="AB37" s="99"/>
      <c r="AC37" s="100"/>
      <c r="AD37" s="100"/>
      <c r="AE37" s="100"/>
      <c r="AF37" s="100"/>
      <c r="AG37" s="100"/>
      <c r="AH37" s="180" t="s">
        <v>158</v>
      </c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2"/>
      <c r="BC37" s="186">
        <v>422800</v>
      </c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8"/>
      <c r="BY37" s="191">
        <v>294279.31</v>
      </c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3"/>
      <c r="CO37" s="199">
        <f t="shared" si="0"/>
        <v>128520.69</v>
      </c>
      <c r="CP37" s="199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199"/>
      <c r="DC37" s="199"/>
      <c r="DD37" s="200"/>
    </row>
    <row r="38" spans="1:108" ht="20.25" customHeight="1">
      <c r="A38" s="58" t="s">
        <v>134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9"/>
      <c r="AB38" s="99"/>
      <c r="AC38" s="100"/>
      <c r="AD38" s="100"/>
      <c r="AE38" s="100"/>
      <c r="AF38" s="100"/>
      <c r="AG38" s="100"/>
      <c r="AH38" s="180" t="s">
        <v>211</v>
      </c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2"/>
      <c r="BC38" s="186">
        <v>26000</v>
      </c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8"/>
      <c r="BY38" s="191">
        <v>26000</v>
      </c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3"/>
      <c r="CO38" s="199">
        <f t="shared" si="0"/>
        <v>0</v>
      </c>
      <c r="CP38" s="199"/>
      <c r="CQ38" s="199"/>
      <c r="CR38" s="199"/>
      <c r="CS38" s="199"/>
      <c r="CT38" s="199"/>
      <c r="CU38" s="199"/>
      <c r="CV38" s="199"/>
      <c r="CW38" s="199"/>
      <c r="CX38" s="199"/>
      <c r="CY38" s="199"/>
      <c r="CZ38" s="199"/>
      <c r="DA38" s="199"/>
      <c r="DB38" s="199"/>
      <c r="DC38" s="199"/>
      <c r="DD38" s="200"/>
    </row>
    <row r="39" spans="1:108" ht="21" customHeight="1">
      <c r="A39" s="58" t="s">
        <v>160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9"/>
      <c r="AB39" s="99"/>
      <c r="AC39" s="100"/>
      <c r="AD39" s="100"/>
      <c r="AE39" s="100"/>
      <c r="AF39" s="100"/>
      <c r="AG39" s="100"/>
      <c r="AH39" s="180" t="s">
        <v>163</v>
      </c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2"/>
      <c r="BC39" s="186">
        <v>116200</v>
      </c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8"/>
      <c r="BY39" s="191">
        <v>116200</v>
      </c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3"/>
      <c r="CO39" s="199">
        <f t="shared" si="0"/>
        <v>0</v>
      </c>
      <c r="CP39" s="199"/>
      <c r="CQ39" s="199"/>
      <c r="CR39" s="199"/>
      <c r="CS39" s="199"/>
      <c r="CT39" s="199"/>
      <c r="CU39" s="199"/>
      <c r="CV39" s="199"/>
      <c r="CW39" s="199"/>
      <c r="CX39" s="199"/>
      <c r="CY39" s="199"/>
      <c r="CZ39" s="199"/>
      <c r="DA39" s="199"/>
      <c r="DB39" s="199"/>
      <c r="DC39" s="199"/>
      <c r="DD39" s="200"/>
    </row>
    <row r="40" spans="1:108" ht="25.5" customHeight="1">
      <c r="A40" s="58" t="s">
        <v>133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9"/>
      <c r="AB40" s="99"/>
      <c r="AC40" s="100"/>
      <c r="AD40" s="100"/>
      <c r="AE40" s="100"/>
      <c r="AF40" s="100"/>
      <c r="AG40" s="100"/>
      <c r="AH40" s="180" t="s">
        <v>164</v>
      </c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2"/>
      <c r="BC40" s="186">
        <v>8100</v>
      </c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8"/>
      <c r="BY40" s="191">
        <v>8005.68</v>
      </c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3"/>
      <c r="CO40" s="199">
        <f t="shared" si="0"/>
        <v>94.31999999999971</v>
      </c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200"/>
    </row>
    <row r="41" spans="1:108" ht="25.5" customHeight="1">
      <c r="A41" s="58" t="s">
        <v>134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9"/>
      <c r="AB41" s="99"/>
      <c r="AC41" s="100"/>
      <c r="AD41" s="100"/>
      <c r="AE41" s="100"/>
      <c r="AF41" s="100"/>
      <c r="AG41" s="100"/>
      <c r="AH41" s="180" t="s">
        <v>212</v>
      </c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2"/>
      <c r="BC41" s="186">
        <v>3800</v>
      </c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8"/>
      <c r="BY41" s="191">
        <v>3754.76</v>
      </c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3"/>
      <c r="CO41" s="199">
        <f>BC41-BY41</f>
        <v>45.23999999999978</v>
      </c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200"/>
    </row>
    <row r="42" spans="1:108" ht="25.5" customHeight="1">
      <c r="A42" s="58" t="s">
        <v>159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9"/>
      <c r="AB42" s="99"/>
      <c r="AC42" s="100"/>
      <c r="AD42" s="100"/>
      <c r="AE42" s="100"/>
      <c r="AF42" s="100"/>
      <c r="AG42" s="100"/>
      <c r="AH42" s="180" t="s">
        <v>213</v>
      </c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2"/>
      <c r="BC42" s="186">
        <v>5000</v>
      </c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8"/>
      <c r="BY42" s="191">
        <v>5000</v>
      </c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3"/>
      <c r="CO42" s="199">
        <f>BC42-BY42</f>
        <v>0</v>
      </c>
      <c r="CP42" s="199"/>
      <c r="CQ42" s="199"/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200"/>
    </row>
    <row r="43" spans="1:108" ht="36" customHeight="1">
      <c r="A43" s="58" t="s">
        <v>170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9"/>
      <c r="AB43" s="99"/>
      <c r="AC43" s="100"/>
      <c r="AD43" s="100"/>
      <c r="AE43" s="100"/>
      <c r="AF43" s="100"/>
      <c r="AG43" s="100"/>
      <c r="AH43" s="180" t="s">
        <v>165</v>
      </c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2"/>
      <c r="BC43" s="186">
        <v>41300</v>
      </c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8"/>
      <c r="BY43" s="191">
        <v>41300</v>
      </c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3"/>
      <c r="CO43" s="199">
        <f t="shared" si="0"/>
        <v>0</v>
      </c>
      <c r="CP43" s="199"/>
      <c r="CQ43" s="199"/>
      <c r="CR43" s="199"/>
      <c r="CS43" s="199"/>
      <c r="CT43" s="199"/>
      <c r="CU43" s="199"/>
      <c r="CV43" s="199"/>
      <c r="CW43" s="199"/>
      <c r="CX43" s="199"/>
      <c r="CY43" s="199"/>
      <c r="CZ43" s="199"/>
      <c r="DA43" s="199"/>
      <c r="DB43" s="199"/>
      <c r="DC43" s="199"/>
      <c r="DD43" s="200"/>
    </row>
    <row r="44" spans="1:108" ht="33" customHeight="1">
      <c r="A44" s="58" t="s">
        <v>162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9"/>
      <c r="AB44" s="99"/>
      <c r="AC44" s="100"/>
      <c r="AD44" s="100"/>
      <c r="AE44" s="100"/>
      <c r="AF44" s="100"/>
      <c r="AG44" s="100"/>
      <c r="AH44" s="180" t="s">
        <v>166</v>
      </c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2"/>
      <c r="BC44" s="186">
        <v>276900</v>
      </c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8"/>
      <c r="BY44" s="191">
        <v>276900</v>
      </c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3"/>
      <c r="CO44" s="199">
        <f t="shared" si="0"/>
        <v>0</v>
      </c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200"/>
    </row>
    <row r="45" spans="1:108" ht="36" customHeight="1">
      <c r="A45" s="58" t="s">
        <v>162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9"/>
      <c r="AB45" s="99"/>
      <c r="AC45" s="100"/>
      <c r="AD45" s="100"/>
      <c r="AE45" s="100"/>
      <c r="AF45" s="100"/>
      <c r="AG45" s="100"/>
      <c r="AH45" s="180" t="s">
        <v>167</v>
      </c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2"/>
      <c r="BC45" s="186">
        <v>1033700</v>
      </c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8"/>
      <c r="BY45" s="191">
        <v>1033700</v>
      </c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3"/>
      <c r="CO45" s="199">
        <f t="shared" si="0"/>
        <v>0</v>
      </c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200"/>
    </row>
    <row r="46" spans="1:108" ht="36.75" customHeight="1">
      <c r="A46" s="58" t="s">
        <v>162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9"/>
      <c r="AB46" s="99"/>
      <c r="AC46" s="100"/>
      <c r="AD46" s="100"/>
      <c r="AE46" s="100"/>
      <c r="AF46" s="100"/>
      <c r="AG46" s="100"/>
      <c r="AH46" s="180" t="s">
        <v>168</v>
      </c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2"/>
      <c r="BC46" s="186">
        <v>241300</v>
      </c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8"/>
      <c r="BY46" s="191">
        <v>241300</v>
      </c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3"/>
      <c r="CO46" s="199">
        <f t="shared" si="0"/>
        <v>0</v>
      </c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200"/>
    </row>
    <row r="47" spans="1:108" ht="37.5" customHeight="1">
      <c r="A47" s="58" t="s">
        <v>171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9"/>
      <c r="AB47" s="99"/>
      <c r="AC47" s="100"/>
      <c r="AD47" s="100"/>
      <c r="AE47" s="100"/>
      <c r="AF47" s="100"/>
      <c r="AG47" s="100"/>
      <c r="AH47" s="180" t="s">
        <v>169</v>
      </c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2"/>
      <c r="BC47" s="186">
        <v>134900</v>
      </c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8"/>
      <c r="BY47" s="191">
        <v>134815.11</v>
      </c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3"/>
      <c r="CO47" s="199">
        <f t="shared" si="0"/>
        <v>84.89000000001397</v>
      </c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200"/>
    </row>
    <row r="48" spans="28:54" ht="9" customHeight="1" thickBot="1">
      <c r="AB48" s="15"/>
      <c r="AC48" s="16"/>
      <c r="AD48" s="16"/>
      <c r="AE48" s="16"/>
      <c r="AF48" s="16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</row>
    <row r="49" spans="1:108" ht="23.25" customHeight="1">
      <c r="A49" s="120" t="s">
        <v>35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1"/>
      <c r="AB49" s="119" t="s">
        <v>15</v>
      </c>
      <c r="AC49" s="118"/>
      <c r="AD49" s="118"/>
      <c r="AE49" s="118"/>
      <c r="AF49" s="118"/>
      <c r="AG49" s="118"/>
      <c r="AH49" s="117" t="s">
        <v>6</v>
      </c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31">
        <f>'стр.1'!BC13-'стр.2'!BC5</f>
        <v>-101403.45999999996</v>
      </c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2"/>
      <c r="BY49" s="130">
        <f>'стр.1'!BY13-'стр.2'!BY5</f>
        <v>-81459.81999999844</v>
      </c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2"/>
      <c r="CO49" s="131" t="s">
        <v>50</v>
      </c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3"/>
    </row>
    <row r="50" spans="1:108" ht="1.5" customHeight="1" thickBo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20"/>
      <c r="AB50" s="9"/>
      <c r="AC50" s="10"/>
      <c r="AD50" s="10"/>
      <c r="AE50" s="10"/>
      <c r="AF50" s="10"/>
      <c r="AG50" s="10"/>
      <c r="AH50" s="12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2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2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2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1"/>
    </row>
  </sheetData>
  <mergeCells count="276">
    <mergeCell ref="CO19:DD19"/>
    <mergeCell ref="BC19:BX19"/>
    <mergeCell ref="AB32:AG32"/>
    <mergeCell ref="AH32:BB32"/>
    <mergeCell ref="BC32:BR32"/>
    <mergeCell ref="BY32:CN32"/>
    <mergeCell ref="CO32:DD32"/>
    <mergeCell ref="AB19:AG19"/>
    <mergeCell ref="AH19:BB19"/>
    <mergeCell ref="BY19:CN19"/>
    <mergeCell ref="A41:AA41"/>
    <mergeCell ref="AB41:AG41"/>
    <mergeCell ref="AH41:BB41"/>
    <mergeCell ref="BC41:BX41"/>
    <mergeCell ref="BY41:CN41"/>
    <mergeCell ref="A6:AA6"/>
    <mergeCell ref="A2:DD2"/>
    <mergeCell ref="BY49:CN49"/>
    <mergeCell ref="CO49:DD49"/>
    <mergeCell ref="AB23:AG23"/>
    <mergeCell ref="AH23:BB23"/>
    <mergeCell ref="BC23:BX23"/>
    <mergeCell ref="BY23:CN23"/>
    <mergeCell ref="CO23:DD23"/>
    <mergeCell ref="BC49:BX49"/>
    <mergeCell ref="BY24:CN24"/>
    <mergeCell ref="CO24:DD24"/>
    <mergeCell ref="BY25:CN25"/>
    <mergeCell ref="CO25:DD25"/>
    <mergeCell ref="BY26:CN26"/>
    <mergeCell ref="CO26:DD26"/>
    <mergeCell ref="CO41:DD41"/>
    <mergeCell ref="A42:AA42"/>
    <mergeCell ref="AB42:AG42"/>
    <mergeCell ref="AH42:BB42"/>
    <mergeCell ref="BC42:BX42"/>
    <mergeCell ref="BY42:CN42"/>
    <mergeCell ref="CO42:DD42"/>
    <mergeCell ref="BY27:CN27"/>
    <mergeCell ref="CO27:DD27"/>
    <mergeCell ref="AH24:BB24"/>
    <mergeCell ref="BC24:BX24"/>
    <mergeCell ref="AB25:AG25"/>
    <mergeCell ref="AH25:BB25"/>
    <mergeCell ref="BC25:BX25"/>
    <mergeCell ref="CO21:DD21"/>
    <mergeCell ref="BY22:CN22"/>
    <mergeCell ref="CO22:DD22"/>
    <mergeCell ref="AB22:AG22"/>
    <mergeCell ref="BY21:CN21"/>
    <mergeCell ref="CO5:DD5"/>
    <mergeCell ref="BC6:BX6"/>
    <mergeCell ref="BY6:CN6"/>
    <mergeCell ref="CO6:DD6"/>
    <mergeCell ref="AB5:AG5"/>
    <mergeCell ref="AB6:AG6"/>
    <mergeCell ref="BC3:BX3"/>
    <mergeCell ref="BY3:CN3"/>
    <mergeCell ref="AH3:BB3"/>
    <mergeCell ref="AH4:BB4"/>
    <mergeCell ref="AH5:BB5"/>
    <mergeCell ref="AH6:BB6"/>
    <mergeCell ref="BC5:BX5"/>
    <mergeCell ref="BY5:CN5"/>
    <mergeCell ref="CO3:DD3"/>
    <mergeCell ref="BC4:BX4"/>
    <mergeCell ref="BY4:CN4"/>
    <mergeCell ref="CO4:DD4"/>
    <mergeCell ref="A3:AA3"/>
    <mergeCell ref="A4:AA4"/>
    <mergeCell ref="AB3:AG3"/>
    <mergeCell ref="AB4:AG4"/>
    <mergeCell ref="CO7:DD7"/>
    <mergeCell ref="AB8:AG8"/>
    <mergeCell ref="AH8:BB8"/>
    <mergeCell ref="BC8:BX8"/>
    <mergeCell ref="BY8:CN8"/>
    <mergeCell ref="CO8:DD8"/>
    <mergeCell ref="AB7:AG7"/>
    <mergeCell ref="AH7:BB7"/>
    <mergeCell ref="BC7:BX7"/>
    <mergeCell ref="BY7:CN7"/>
    <mergeCell ref="BC9:BX9"/>
    <mergeCell ref="CO9:DD9"/>
    <mergeCell ref="AB10:AG10"/>
    <mergeCell ref="AH10:BB10"/>
    <mergeCell ref="BC10:BX10"/>
    <mergeCell ref="BY10:CN10"/>
    <mergeCell ref="CO10:DD10"/>
    <mergeCell ref="AB9:AG9"/>
    <mergeCell ref="BY9:CN9"/>
    <mergeCell ref="AH9:BB9"/>
    <mergeCell ref="AB11:AG11"/>
    <mergeCell ref="AH11:BB11"/>
    <mergeCell ref="BC11:BX11"/>
    <mergeCell ref="BY11:CN11"/>
    <mergeCell ref="CO11:DD11"/>
    <mergeCell ref="BY12:CN12"/>
    <mergeCell ref="CO12:DD12"/>
    <mergeCell ref="BY13:CN13"/>
    <mergeCell ref="AB12:AG12"/>
    <mergeCell ref="AH12:BB12"/>
    <mergeCell ref="BC12:BX12"/>
    <mergeCell ref="AB13:AG13"/>
    <mergeCell ref="AH13:BB13"/>
    <mergeCell ref="BC13:BX13"/>
    <mergeCell ref="CO13:DD13"/>
    <mergeCell ref="BY15:CN15"/>
    <mergeCell ref="CO15:DD15"/>
    <mergeCell ref="BY14:CN14"/>
    <mergeCell ref="CO14:DD14"/>
    <mergeCell ref="AB14:AG14"/>
    <mergeCell ref="AB15:AG15"/>
    <mergeCell ref="AH15:BB15"/>
    <mergeCell ref="BC15:BX15"/>
    <mergeCell ref="AH14:BB14"/>
    <mergeCell ref="BC14:BX14"/>
    <mergeCell ref="AB16:AG16"/>
    <mergeCell ref="AH16:BB16"/>
    <mergeCell ref="BC16:BX16"/>
    <mergeCell ref="AB17:AG17"/>
    <mergeCell ref="AH17:BB17"/>
    <mergeCell ref="BC17:BX17"/>
    <mergeCell ref="AB18:AG18"/>
    <mergeCell ref="BC22:BX22"/>
    <mergeCell ref="BY16:CN16"/>
    <mergeCell ref="CO16:DD16"/>
    <mergeCell ref="BY17:CN17"/>
    <mergeCell ref="CO17:DD17"/>
    <mergeCell ref="BY18:CN18"/>
    <mergeCell ref="CO18:DD18"/>
    <mergeCell ref="BY20:CN20"/>
    <mergeCell ref="CO20:DD20"/>
    <mergeCell ref="AH18:BB18"/>
    <mergeCell ref="BC18:BX18"/>
    <mergeCell ref="AH20:BB20"/>
    <mergeCell ref="BC20:BX20"/>
    <mergeCell ref="A21:AA21"/>
    <mergeCell ref="AB26:AG26"/>
    <mergeCell ref="A26:AA26"/>
    <mergeCell ref="AB24:AG24"/>
    <mergeCell ref="A25:AA25"/>
    <mergeCell ref="A22:AA22"/>
    <mergeCell ref="A23:AA23"/>
    <mergeCell ref="AB27:AG27"/>
    <mergeCell ref="AH27:BB27"/>
    <mergeCell ref="BC27:BX27"/>
    <mergeCell ref="AB20:AG20"/>
    <mergeCell ref="AB21:AG21"/>
    <mergeCell ref="AH26:BB26"/>
    <mergeCell ref="BC26:BX26"/>
    <mergeCell ref="AH21:BB21"/>
    <mergeCell ref="BC21:BX21"/>
    <mergeCell ref="AH22:BB22"/>
    <mergeCell ref="BY29:CN29"/>
    <mergeCell ref="CO29:DD29"/>
    <mergeCell ref="AB28:AG28"/>
    <mergeCell ref="AB29:AG29"/>
    <mergeCell ref="AH29:BB29"/>
    <mergeCell ref="BC29:BX29"/>
    <mergeCell ref="AH28:BB28"/>
    <mergeCell ref="BC28:BX28"/>
    <mergeCell ref="BY28:CN28"/>
    <mergeCell ref="CO28:DD28"/>
    <mergeCell ref="AB31:AG31"/>
    <mergeCell ref="AH31:BB31"/>
    <mergeCell ref="BC31:BX31"/>
    <mergeCell ref="AB30:AG30"/>
    <mergeCell ref="AH30:BB30"/>
    <mergeCell ref="BC30:BX30"/>
    <mergeCell ref="BY30:CN30"/>
    <mergeCell ref="CO30:DD30"/>
    <mergeCell ref="BY31:CN31"/>
    <mergeCell ref="CO31:DD31"/>
    <mergeCell ref="BY33:CN33"/>
    <mergeCell ref="CO33:DD33"/>
    <mergeCell ref="AB33:AG33"/>
    <mergeCell ref="AH33:BB33"/>
    <mergeCell ref="BC33:BX33"/>
    <mergeCell ref="BC35:BX35"/>
    <mergeCell ref="AB34:AG34"/>
    <mergeCell ref="AH34:BB34"/>
    <mergeCell ref="BC34:BX34"/>
    <mergeCell ref="BY34:CN34"/>
    <mergeCell ref="CO34:DD34"/>
    <mergeCell ref="BY35:CN35"/>
    <mergeCell ref="CO35:DD35"/>
    <mergeCell ref="BC36:BX36"/>
    <mergeCell ref="AB36:AG36"/>
    <mergeCell ref="AH36:BB36"/>
    <mergeCell ref="BY37:CN37"/>
    <mergeCell ref="CO37:DD37"/>
    <mergeCell ref="BY36:CN36"/>
    <mergeCell ref="CO36:DD36"/>
    <mergeCell ref="A7:AA7"/>
    <mergeCell ref="A8:AA8"/>
    <mergeCell ref="BY38:CN38"/>
    <mergeCell ref="CO38:DD38"/>
    <mergeCell ref="AB37:AG37"/>
    <mergeCell ref="AB38:AG38"/>
    <mergeCell ref="AH38:BB38"/>
    <mergeCell ref="BC38:BX38"/>
    <mergeCell ref="AH37:BB37"/>
    <mergeCell ref="BC37:BX37"/>
    <mergeCell ref="A9:AA9"/>
    <mergeCell ref="A10:AA10"/>
    <mergeCell ref="A11:AA11"/>
    <mergeCell ref="A12:AA12"/>
    <mergeCell ref="A13:AA13"/>
    <mergeCell ref="A14:AA14"/>
    <mergeCell ref="A15:AA15"/>
    <mergeCell ref="A16:AA16"/>
    <mergeCell ref="A17:AA17"/>
    <mergeCell ref="A18:AA18"/>
    <mergeCell ref="A20:AA20"/>
    <mergeCell ref="A19:AA19"/>
    <mergeCell ref="A24:AA24"/>
    <mergeCell ref="A27:AA27"/>
    <mergeCell ref="A28:AA28"/>
    <mergeCell ref="A29:AA29"/>
    <mergeCell ref="A37:AA37"/>
    <mergeCell ref="A30:AA30"/>
    <mergeCell ref="A31:AA31"/>
    <mergeCell ref="A32:AA32"/>
    <mergeCell ref="A33:AA33"/>
    <mergeCell ref="AB35:AG35"/>
    <mergeCell ref="AH35:BB35"/>
    <mergeCell ref="A36:AA36"/>
    <mergeCell ref="A34:AA34"/>
    <mergeCell ref="A35:AA35"/>
    <mergeCell ref="A38:AA38"/>
    <mergeCell ref="AH49:BB49"/>
    <mergeCell ref="AB49:AG49"/>
    <mergeCell ref="A49:AA49"/>
    <mergeCell ref="A39:AA39"/>
    <mergeCell ref="AB39:AG39"/>
    <mergeCell ref="AH39:BB39"/>
    <mergeCell ref="A43:AA43"/>
    <mergeCell ref="AB43:AG43"/>
    <mergeCell ref="AH43:BB43"/>
    <mergeCell ref="A44:AA44"/>
    <mergeCell ref="BC39:BX39"/>
    <mergeCell ref="BY40:CN40"/>
    <mergeCell ref="BY39:CN39"/>
    <mergeCell ref="CO39:DD39"/>
    <mergeCell ref="CO40:DD40"/>
    <mergeCell ref="BC43:BX43"/>
    <mergeCell ref="BY43:CN43"/>
    <mergeCell ref="CO43:DD43"/>
    <mergeCell ref="A40:AA40"/>
    <mergeCell ref="AB40:AG40"/>
    <mergeCell ref="BC40:BX40"/>
    <mergeCell ref="AH40:BB40"/>
    <mergeCell ref="AB44:AG44"/>
    <mergeCell ref="AH44:BB44"/>
    <mergeCell ref="BC44:BX44"/>
    <mergeCell ref="BY46:CN46"/>
    <mergeCell ref="BY44:CN44"/>
    <mergeCell ref="A46:AA46"/>
    <mergeCell ref="AB46:AG46"/>
    <mergeCell ref="AH46:BB46"/>
    <mergeCell ref="BC46:BX46"/>
    <mergeCell ref="A45:AA45"/>
    <mergeCell ref="AB45:AG45"/>
    <mergeCell ref="AH45:BB45"/>
    <mergeCell ref="BC45:BX45"/>
    <mergeCell ref="CO44:DD44"/>
    <mergeCell ref="BY45:CN45"/>
    <mergeCell ref="CO45:DD45"/>
    <mergeCell ref="BY47:CN47"/>
    <mergeCell ref="CO47:DD47"/>
    <mergeCell ref="CO46:DD46"/>
    <mergeCell ref="A47:AA47"/>
    <mergeCell ref="AB47:AG47"/>
    <mergeCell ref="AH47:BB47"/>
    <mergeCell ref="BC47:BX47"/>
  </mergeCells>
  <printOptions/>
  <pageMargins left="0.17" right="0.1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view="pageBreakPreview" zoomScaleSheetLayoutView="100" workbookViewId="0" topLeftCell="A13">
      <selection activeCell="BC32" sqref="BC32:BX32"/>
    </sheetView>
  </sheetViews>
  <sheetFormatPr defaultColWidth="9.00390625" defaultRowHeight="12.75"/>
  <cols>
    <col min="1" max="16384" width="0.875" style="1" customWidth="1"/>
  </cols>
  <sheetData>
    <row r="1" ht="12">
      <c r="DD1" s="4" t="s">
        <v>33</v>
      </c>
    </row>
    <row r="2" spans="1:108" s="3" customFormat="1" ht="25.5" customHeight="1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</row>
    <row r="3" spans="1:108" s="24" customFormat="1" ht="56.25" customHeight="1">
      <c r="A3" s="90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 t="s">
        <v>1</v>
      </c>
      <c r="AC3" s="85"/>
      <c r="AD3" s="85"/>
      <c r="AE3" s="85"/>
      <c r="AF3" s="85"/>
      <c r="AG3" s="85"/>
      <c r="AH3" s="85" t="s">
        <v>45</v>
      </c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 t="s">
        <v>39</v>
      </c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 t="s">
        <v>2</v>
      </c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 t="s">
        <v>3</v>
      </c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6"/>
    </row>
    <row r="4" spans="1:108" s="18" customFormat="1" ht="12" customHeight="1" thickBot="1">
      <c r="A4" s="91">
        <v>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87">
        <v>2</v>
      </c>
      <c r="AC4" s="87"/>
      <c r="AD4" s="87"/>
      <c r="AE4" s="87"/>
      <c r="AF4" s="87"/>
      <c r="AG4" s="87"/>
      <c r="AH4" s="87">
        <v>3</v>
      </c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>
        <v>4</v>
      </c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>
        <v>5</v>
      </c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>
        <v>6</v>
      </c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8"/>
    </row>
    <row r="5" spans="1:108" s="22" customFormat="1" ht="23.25" customHeight="1">
      <c r="A5" s="170" t="s">
        <v>47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1"/>
      <c r="AB5" s="83" t="s">
        <v>34</v>
      </c>
      <c r="AC5" s="84"/>
      <c r="AD5" s="84"/>
      <c r="AE5" s="84"/>
      <c r="AF5" s="84"/>
      <c r="AG5" s="84"/>
      <c r="AH5" s="84" t="s">
        <v>50</v>
      </c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126">
        <f>BC6</f>
        <v>101403.45999999996</v>
      </c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>
        <f>BY6</f>
        <v>81459.8200000003</v>
      </c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>
        <f>BC5-BY5</f>
        <v>19943.639999999665</v>
      </c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7"/>
    </row>
    <row r="6" spans="1:108" s="22" customFormat="1" ht="13.5" customHeight="1">
      <c r="A6" s="148" t="s">
        <v>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9"/>
      <c r="AB6" s="163" t="s">
        <v>17</v>
      </c>
      <c r="AC6" s="164"/>
      <c r="AD6" s="164"/>
      <c r="AE6" s="164"/>
      <c r="AF6" s="164"/>
      <c r="AG6" s="165"/>
      <c r="AH6" s="168" t="s">
        <v>50</v>
      </c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5"/>
      <c r="BC6" s="154">
        <f>BC28</f>
        <v>101403.45999999996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9"/>
      <c r="BY6" s="154">
        <f>BY28</f>
        <v>81459.8200000003</v>
      </c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9"/>
      <c r="CO6" s="154">
        <f>BC6-BY6</f>
        <v>19943.639999999665</v>
      </c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6"/>
    </row>
    <row r="7" spans="1:108" ht="23.25" customHeight="1">
      <c r="A7" s="161" t="s">
        <v>48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2"/>
      <c r="AB7" s="166"/>
      <c r="AC7" s="108"/>
      <c r="AD7" s="108"/>
      <c r="AE7" s="108"/>
      <c r="AF7" s="108"/>
      <c r="AG7" s="167"/>
      <c r="AH7" s="169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67"/>
      <c r="BC7" s="157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60"/>
      <c r="BY7" s="157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60"/>
      <c r="CO7" s="157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58"/>
    </row>
    <row r="8" spans="1:108" ht="13.5" customHeight="1">
      <c r="A8" s="150" t="s">
        <v>16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1"/>
      <c r="AB8" s="163"/>
      <c r="AC8" s="164"/>
      <c r="AD8" s="164"/>
      <c r="AE8" s="164"/>
      <c r="AF8" s="164"/>
      <c r="AG8" s="165"/>
      <c r="AH8" s="168" t="s">
        <v>183</v>
      </c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5"/>
      <c r="BC8" s="154" t="s">
        <v>183</v>
      </c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9"/>
      <c r="BY8" s="154" t="s">
        <v>183</v>
      </c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9"/>
      <c r="CO8" s="154" t="s">
        <v>183</v>
      </c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6"/>
    </row>
    <row r="9" spans="1:108" ht="13.5" customHeight="1">
      <c r="A9" s="152" t="s">
        <v>183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3"/>
      <c r="AB9" s="166"/>
      <c r="AC9" s="108"/>
      <c r="AD9" s="108"/>
      <c r="AE9" s="108"/>
      <c r="AF9" s="108"/>
      <c r="AG9" s="167"/>
      <c r="AH9" s="169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67"/>
      <c r="BC9" s="157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60"/>
      <c r="BY9" s="157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60"/>
      <c r="CO9" s="157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58"/>
    </row>
    <row r="10" spans="1:108" ht="13.5" customHeight="1">
      <c r="A10" s="141" t="s">
        <v>183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2"/>
      <c r="AB10" s="99"/>
      <c r="AC10" s="100"/>
      <c r="AD10" s="100"/>
      <c r="AE10" s="100"/>
      <c r="AF10" s="100"/>
      <c r="AG10" s="100"/>
      <c r="AH10" s="100" t="s">
        <v>183</v>
      </c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45" t="s">
        <v>183</v>
      </c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 t="s">
        <v>183</v>
      </c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 t="s">
        <v>183</v>
      </c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6"/>
    </row>
    <row r="11" spans="1:108" ht="13.5" customHeight="1">
      <c r="A11" s="141" t="s">
        <v>183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2"/>
      <c r="AB11" s="99"/>
      <c r="AC11" s="100"/>
      <c r="AD11" s="100"/>
      <c r="AE11" s="100"/>
      <c r="AF11" s="100"/>
      <c r="AG11" s="100"/>
      <c r="AH11" s="100" t="s">
        <v>183</v>
      </c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45" t="s">
        <v>183</v>
      </c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 t="s">
        <v>183</v>
      </c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 t="s">
        <v>183</v>
      </c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6"/>
    </row>
    <row r="12" spans="1:108" ht="13.5" customHeight="1">
      <c r="A12" s="141" t="s">
        <v>183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2"/>
      <c r="AB12" s="99"/>
      <c r="AC12" s="100"/>
      <c r="AD12" s="100"/>
      <c r="AE12" s="100"/>
      <c r="AF12" s="100"/>
      <c r="AG12" s="100"/>
      <c r="AH12" s="100" t="s">
        <v>183</v>
      </c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45" t="s">
        <v>183</v>
      </c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 t="s">
        <v>183</v>
      </c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 t="s">
        <v>183</v>
      </c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6"/>
    </row>
    <row r="13" spans="1:108" ht="13.5" customHeight="1">
      <c r="A13" s="141" t="s">
        <v>183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2"/>
      <c r="AB13" s="99"/>
      <c r="AC13" s="100"/>
      <c r="AD13" s="100"/>
      <c r="AE13" s="100"/>
      <c r="AF13" s="100"/>
      <c r="AG13" s="100"/>
      <c r="AH13" s="100" t="s">
        <v>183</v>
      </c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45" t="s">
        <v>183</v>
      </c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 t="s">
        <v>183</v>
      </c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 t="s">
        <v>183</v>
      </c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6"/>
    </row>
    <row r="14" spans="1:108" ht="13.5" customHeight="1">
      <c r="A14" s="141" t="s">
        <v>183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2"/>
      <c r="AB14" s="99"/>
      <c r="AC14" s="100"/>
      <c r="AD14" s="100"/>
      <c r="AE14" s="100"/>
      <c r="AF14" s="100"/>
      <c r="AG14" s="100"/>
      <c r="AH14" s="100" t="s">
        <v>183</v>
      </c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45" t="s">
        <v>183</v>
      </c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 t="s">
        <v>183</v>
      </c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 t="s">
        <v>183</v>
      </c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6"/>
    </row>
    <row r="15" spans="1:108" ht="13.5" customHeight="1">
      <c r="A15" s="141" t="s">
        <v>183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2"/>
      <c r="AB15" s="99"/>
      <c r="AC15" s="100"/>
      <c r="AD15" s="100"/>
      <c r="AE15" s="100"/>
      <c r="AF15" s="100"/>
      <c r="AG15" s="100"/>
      <c r="AH15" s="100" t="s">
        <v>183</v>
      </c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45" t="s">
        <v>183</v>
      </c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 t="s">
        <v>183</v>
      </c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 t="s">
        <v>183</v>
      </c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6"/>
    </row>
    <row r="16" spans="1:108" ht="13.5" customHeight="1">
      <c r="A16" s="141" t="s">
        <v>183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2"/>
      <c r="AB16" s="99"/>
      <c r="AC16" s="100"/>
      <c r="AD16" s="100"/>
      <c r="AE16" s="100"/>
      <c r="AF16" s="100"/>
      <c r="AG16" s="100"/>
      <c r="AH16" s="100" t="s">
        <v>183</v>
      </c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45" t="s">
        <v>183</v>
      </c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 t="s">
        <v>183</v>
      </c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 t="s">
        <v>183</v>
      </c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6"/>
    </row>
    <row r="17" spans="1:108" ht="13.5" customHeight="1">
      <c r="A17" s="141" t="s">
        <v>183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2"/>
      <c r="AB17" s="99"/>
      <c r="AC17" s="100"/>
      <c r="AD17" s="100"/>
      <c r="AE17" s="100"/>
      <c r="AF17" s="100"/>
      <c r="AG17" s="100"/>
      <c r="AH17" s="100" t="s">
        <v>183</v>
      </c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45" t="s">
        <v>183</v>
      </c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 t="s">
        <v>183</v>
      </c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 t="s">
        <v>183</v>
      </c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6"/>
    </row>
    <row r="18" spans="1:108" ht="13.5" customHeight="1">
      <c r="A18" s="141" t="s">
        <v>183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2"/>
      <c r="AB18" s="99"/>
      <c r="AC18" s="100"/>
      <c r="AD18" s="100"/>
      <c r="AE18" s="100"/>
      <c r="AF18" s="100"/>
      <c r="AG18" s="100"/>
      <c r="AH18" s="100" t="s">
        <v>183</v>
      </c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45" t="s">
        <v>183</v>
      </c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 t="s">
        <v>183</v>
      </c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 t="s">
        <v>183</v>
      </c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6"/>
    </row>
    <row r="19" spans="1:108" ht="13.5" customHeight="1">
      <c r="A19" s="141" t="s">
        <v>183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2"/>
      <c r="AB19" s="99"/>
      <c r="AC19" s="100"/>
      <c r="AD19" s="100"/>
      <c r="AE19" s="100"/>
      <c r="AF19" s="100"/>
      <c r="AG19" s="100"/>
      <c r="AH19" s="100" t="s">
        <v>183</v>
      </c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45" t="s">
        <v>183</v>
      </c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 t="s">
        <v>183</v>
      </c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 t="s">
        <v>183</v>
      </c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6"/>
    </row>
    <row r="20" spans="1:108" ht="13.5" customHeight="1">
      <c r="A20" s="141" t="s">
        <v>183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2"/>
      <c r="AB20" s="99"/>
      <c r="AC20" s="100"/>
      <c r="AD20" s="100"/>
      <c r="AE20" s="100"/>
      <c r="AF20" s="100"/>
      <c r="AG20" s="100"/>
      <c r="AH20" s="100" t="s">
        <v>183</v>
      </c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45" t="s">
        <v>183</v>
      </c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 t="s">
        <v>183</v>
      </c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 t="s">
        <v>183</v>
      </c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6"/>
    </row>
    <row r="21" spans="1:108" s="22" customFormat="1" ht="23.25" customHeight="1">
      <c r="A21" s="58" t="s">
        <v>49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9"/>
      <c r="AB21" s="99" t="s">
        <v>18</v>
      </c>
      <c r="AC21" s="100"/>
      <c r="AD21" s="100"/>
      <c r="AE21" s="100"/>
      <c r="AF21" s="100"/>
      <c r="AG21" s="100"/>
      <c r="AH21" s="100" t="s">
        <v>50</v>
      </c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45" t="s">
        <v>183</v>
      </c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 t="s">
        <v>183</v>
      </c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 t="s">
        <v>183</v>
      </c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6"/>
    </row>
    <row r="22" spans="1:108" s="22" customFormat="1" ht="12.75" customHeight="1">
      <c r="A22" s="148" t="s">
        <v>16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9"/>
      <c r="AB22" s="163"/>
      <c r="AC22" s="164"/>
      <c r="AD22" s="164"/>
      <c r="AE22" s="164"/>
      <c r="AF22" s="164"/>
      <c r="AG22" s="165"/>
      <c r="AH22" s="168" t="s">
        <v>183</v>
      </c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5"/>
      <c r="BC22" s="154" t="s">
        <v>183</v>
      </c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9"/>
      <c r="BY22" s="154" t="s">
        <v>183</v>
      </c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9"/>
      <c r="CO22" s="154" t="s">
        <v>183</v>
      </c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6"/>
    </row>
    <row r="23" spans="1:108" s="22" customFormat="1" ht="13.5" customHeight="1">
      <c r="A23" s="152" t="s">
        <v>183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3"/>
      <c r="AB23" s="166"/>
      <c r="AC23" s="108"/>
      <c r="AD23" s="108"/>
      <c r="AE23" s="108"/>
      <c r="AF23" s="108"/>
      <c r="AG23" s="167"/>
      <c r="AH23" s="169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67"/>
      <c r="BC23" s="157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60"/>
      <c r="BY23" s="157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60"/>
      <c r="CO23" s="157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58"/>
    </row>
    <row r="24" spans="1:108" s="22" customFormat="1" ht="13.5" customHeight="1">
      <c r="A24" s="141" t="s">
        <v>183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2"/>
      <c r="AB24" s="99"/>
      <c r="AC24" s="100"/>
      <c r="AD24" s="100"/>
      <c r="AE24" s="100"/>
      <c r="AF24" s="100"/>
      <c r="AG24" s="100"/>
      <c r="AH24" s="100" t="s">
        <v>183</v>
      </c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45" t="s">
        <v>183</v>
      </c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 t="s">
        <v>183</v>
      </c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 t="s">
        <v>183</v>
      </c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6"/>
    </row>
    <row r="25" spans="1:108" s="22" customFormat="1" ht="13.5" customHeight="1">
      <c r="A25" s="141" t="s">
        <v>183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2"/>
      <c r="AB25" s="99"/>
      <c r="AC25" s="100"/>
      <c r="AD25" s="100"/>
      <c r="AE25" s="100"/>
      <c r="AF25" s="100"/>
      <c r="AG25" s="100"/>
      <c r="AH25" s="100" t="s">
        <v>183</v>
      </c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45" t="s">
        <v>183</v>
      </c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 t="s">
        <v>183</v>
      </c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 t="s">
        <v>183</v>
      </c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6"/>
    </row>
    <row r="26" spans="1:108" s="22" customFormat="1" ht="13.5" customHeight="1">
      <c r="A26" s="141" t="s">
        <v>183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2"/>
      <c r="AB26" s="99"/>
      <c r="AC26" s="100"/>
      <c r="AD26" s="100"/>
      <c r="AE26" s="100"/>
      <c r="AF26" s="100"/>
      <c r="AG26" s="100"/>
      <c r="AH26" s="100" t="s">
        <v>183</v>
      </c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45" t="s">
        <v>183</v>
      </c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 t="s">
        <v>183</v>
      </c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 t="s">
        <v>183</v>
      </c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6"/>
    </row>
    <row r="27" spans="1:108" s="22" customFormat="1" ht="13.5" customHeight="1">
      <c r="A27" s="141" t="s">
        <v>183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2"/>
      <c r="AB27" s="99"/>
      <c r="AC27" s="100"/>
      <c r="AD27" s="100"/>
      <c r="AE27" s="100"/>
      <c r="AF27" s="100"/>
      <c r="AG27" s="100"/>
      <c r="AH27" s="100" t="s">
        <v>183</v>
      </c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45" t="s">
        <v>183</v>
      </c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 t="s">
        <v>183</v>
      </c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 t="s">
        <v>183</v>
      </c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6"/>
    </row>
    <row r="28" spans="1:108" s="22" customFormat="1" ht="13.5" customHeight="1">
      <c r="A28" s="139" t="s">
        <v>19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40"/>
      <c r="AB28" s="99" t="s">
        <v>20</v>
      </c>
      <c r="AC28" s="100"/>
      <c r="AD28" s="100"/>
      <c r="AE28" s="100"/>
      <c r="AF28" s="100"/>
      <c r="AG28" s="100"/>
      <c r="AH28" s="100" t="s">
        <v>183</v>
      </c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45">
        <f>BC29+BC31</f>
        <v>101403.45999999996</v>
      </c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>
        <f>BY29+BY31</f>
        <v>81459.8200000003</v>
      </c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>
        <f>BC28-BY28</f>
        <v>19943.639999999665</v>
      </c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6"/>
    </row>
    <row r="29" spans="1:108" s="22" customFormat="1" ht="23.25" customHeight="1">
      <c r="A29" s="58" t="s">
        <v>52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9"/>
      <c r="AB29" s="99" t="s">
        <v>21</v>
      </c>
      <c r="AC29" s="100"/>
      <c r="AD29" s="100"/>
      <c r="AE29" s="100"/>
      <c r="AF29" s="100"/>
      <c r="AG29" s="100"/>
      <c r="AH29" s="100" t="s">
        <v>172</v>
      </c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45">
        <v>-5833600</v>
      </c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>
        <v>-5723245.34</v>
      </c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 t="s">
        <v>6</v>
      </c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6"/>
    </row>
    <row r="30" spans="1:108" s="22" customFormat="1" ht="13.5" customHeight="1">
      <c r="A30" s="141" t="s">
        <v>183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2"/>
      <c r="AB30" s="99"/>
      <c r="AC30" s="100"/>
      <c r="AD30" s="100"/>
      <c r="AE30" s="100"/>
      <c r="AF30" s="100"/>
      <c r="AG30" s="100"/>
      <c r="AH30" s="100" t="s">
        <v>183</v>
      </c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45" t="s">
        <v>183</v>
      </c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 t="s">
        <v>183</v>
      </c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 t="s">
        <v>6</v>
      </c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6"/>
    </row>
    <row r="31" spans="1:108" s="22" customFormat="1" ht="23.25" customHeight="1">
      <c r="A31" s="143" t="s">
        <v>53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4"/>
      <c r="AB31" s="99" t="s">
        <v>22</v>
      </c>
      <c r="AC31" s="100"/>
      <c r="AD31" s="100"/>
      <c r="AE31" s="100"/>
      <c r="AF31" s="100"/>
      <c r="AG31" s="100"/>
      <c r="AH31" s="100" t="s">
        <v>173</v>
      </c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45">
        <v>5935003.46</v>
      </c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>
        <v>5804705.16</v>
      </c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 t="s">
        <v>6</v>
      </c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6"/>
    </row>
    <row r="32" spans="1:108" ht="14.25" customHeight="1" thickBot="1">
      <c r="A32" s="136" t="s">
        <v>183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7"/>
      <c r="AB32" s="175"/>
      <c r="AC32" s="176"/>
      <c r="AD32" s="176"/>
      <c r="AE32" s="176"/>
      <c r="AF32" s="176"/>
      <c r="AG32" s="176"/>
      <c r="AH32" s="176" t="s">
        <v>183</v>
      </c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3" t="s">
        <v>183</v>
      </c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 t="s">
        <v>183</v>
      </c>
      <c r="BZ32" s="173"/>
      <c r="CA32" s="173"/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 t="s">
        <v>6</v>
      </c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4"/>
    </row>
    <row r="33" spans="29:32" ht="16.5" customHeight="1">
      <c r="AC33" s="6"/>
      <c r="AD33" s="6"/>
      <c r="AE33" s="6"/>
      <c r="AF33" s="6"/>
    </row>
    <row r="34" spans="1:65" s="2" customFormat="1" ht="11.25">
      <c r="A34" s="138" t="s">
        <v>174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L34" s="134" t="s">
        <v>175</v>
      </c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</row>
    <row r="35" spans="15:65" s="2" customFormat="1" ht="11.25">
      <c r="O35" s="135" t="s">
        <v>23</v>
      </c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L35" s="135" t="s">
        <v>24</v>
      </c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</row>
    <row r="36" spans="19:98" s="2" customFormat="1" ht="11.25"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7"/>
      <c r="BC36" s="7"/>
      <c r="BD36" s="7"/>
      <c r="BE36" s="7"/>
      <c r="BF36" s="7"/>
      <c r="BG36" s="13"/>
      <c r="BH36" s="13"/>
      <c r="BI36" s="13"/>
      <c r="BJ36" s="13"/>
      <c r="BK36" s="13"/>
      <c r="BL36" s="13"/>
      <c r="BM36" s="13"/>
      <c r="BN36" s="13"/>
      <c r="BO36" s="13"/>
      <c r="CL36" s="13"/>
      <c r="CM36" s="13"/>
      <c r="CN36" s="13"/>
      <c r="CO36" s="13"/>
      <c r="CP36" s="13"/>
      <c r="CQ36" s="13"/>
      <c r="CR36" s="13"/>
      <c r="CS36" s="13"/>
      <c r="CT36" s="13"/>
    </row>
    <row r="37" spans="1:23" s="2" customFormat="1" ht="11.25">
      <c r="A37" s="172" t="s">
        <v>176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</row>
    <row r="38" spans="1:73" s="2" customFormat="1" ht="11.25">
      <c r="A38" s="172" t="s">
        <v>177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T38" s="134" t="s">
        <v>178</v>
      </c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35" t="s">
        <v>23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T39" s="135" t="s">
        <v>24</v>
      </c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</row>
    <row r="40" spans="75:103" s="2" customFormat="1" ht="11.25"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</row>
    <row r="41" spans="1:69" s="2" customFormat="1" ht="11.25">
      <c r="A41" s="172" t="s">
        <v>179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P41" s="134" t="s">
        <v>180</v>
      </c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</row>
    <row r="42" spans="19:69" s="7" customFormat="1" ht="11.25" customHeight="1">
      <c r="S42" s="135" t="s">
        <v>23</v>
      </c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2"/>
      <c r="AN42" s="2"/>
      <c r="AP42" s="135" t="s">
        <v>24</v>
      </c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</row>
    <row r="43" s="2" customFormat="1" ht="11.25">
      <c r="AX43" s="14"/>
    </row>
    <row r="44" spans="1:35" s="2" customFormat="1" ht="11.25">
      <c r="A44" s="147" t="s">
        <v>25</v>
      </c>
      <c r="B44" s="147"/>
      <c r="C44" s="108" t="s">
        <v>181</v>
      </c>
      <c r="D44" s="108"/>
      <c r="E44" s="108"/>
      <c r="F44" s="108"/>
      <c r="G44" s="55" t="s">
        <v>25</v>
      </c>
      <c r="H44" s="55"/>
      <c r="I44" s="108" t="s">
        <v>182</v>
      </c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55">
        <v>20</v>
      </c>
      <c r="AB44" s="55"/>
      <c r="AC44" s="55"/>
      <c r="AD44" s="55"/>
      <c r="AE44" s="56" t="s">
        <v>184</v>
      </c>
      <c r="AF44" s="56"/>
      <c r="AG44" s="56"/>
      <c r="AH44" s="56"/>
      <c r="AI44" s="2" t="s">
        <v>13</v>
      </c>
    </row>
    <row r="45" ht="3" customHeight="1"/>
  </sheetData>
  <mergeCells count="188">
    <mergeCell ref="A37:W37"/>
    <mergeCell ref="A38:V38"/>
    <mergeCell ref="A41:R41"/>
    <mergeCell ref="A2:DD2"/>
    <mergeCell ref="BY32:CN32"/>
    <mergeCell ref="CO32:DD32"/>
    <mergeCell ref="AB32:AG32"/>
    <mergeCell ref="AH32:BB32"/>
    <mergeCell ref="BC32:BX32"/>
    <mergeCell ref="BC31:BX31"/>
    <mergeCell ref="BY31:CN31"/>
    <mergeCell ref="CO31:DD31"/>
    <mergeCell ref="CO26:DD26"/>
    <mergeCell ref="BY27:CN27"/>
    <mergeCell ref="CO27:DD27"/>
    <mergeCell ref="CO28:DD28"/>
    <mergeCell ref="BY28:CN28"/>
    <mergeCell ref="BY26:CN26"/>
    <mergeCell ref="CO29:DD29"/>
    <mergeCell ref="AB25:AG25"/>
    <mergeCell ref="AH25:BB25"/>
    <mergeCell ref="BC25:BX25"/>
    <mergeCell ref="BC27:BX27"/>
    <mergeCell ref="AB27:AG27"/>
    <mergeCell ref="AH27:BB27"/>
    <mergeCell ref="AB26:AG26"/>
    <mergeCell ref="AH26:BB26"/>
    <mergeCell ref="BC26:BX26"/>
    <mergeCell ref="AB18:AG18"/>
    <mergeCell ref="AB22:AG23"/>
    <mergeCell ref="AH22:BB23"/>
    <mergeCell ref="BC22:BX23"/>
    <mergeCell ref="BY18:CN18"/>
    <mergeCell ref="CO18:DD18"/>
    <mergeCell ref="BY25:CN25"/>
    <mergeCell ref="AH18:BB18"/>
    <mergeCell ref="BC18:BX18"/>
    <mergeCell ref="AH19:BB19"/>
    <mergeCell ref="BC19:BX19"/>
    <mergeCell ref="BY19:CN19"/>
    <mergeCell ref="CO25:DD25"/>
    <mergeCell ref="BY22:CN23"/>
    <mergeCell ref="AB17:AG17"/>
    <mergeCell ref="AH17:BB17"/>
    <mergeCell ref="BC17:BX17"/>
    <mergeCell ref="CO16:DD16"/>
    <mergeCell ref="BY17:CN17"/>
    <mergeCell ref="CO17:DD17"/>
    <mergeCell ref="BY16:CN16"/>
    <mergeCell ref="BC15:BX15"/>
    <mergeCell ref="AB16:AG16"/>
    <mergeCell ref="AH16:BB16"/>
    <mergeCell ref="BC16:BX16"/>
    <mergeCell ref="CO13:DD13"/>
    <mergeCell ref="BY14:CN14"/>
    <mergeCell ref="CO14:DD14"/>
    <mergeCell ref="CO15:DD15"/>
    <mergeCell ref="AB13:AG13"/>
    <mergeCell ref="AH13:BB13"/>
    <mergeCell ref="BC13:BX13"/>
    <mergeCell ref="BY15:CN15"/>
    <mergeCell ref="BY13:CN13"/>
    <mergeCell ref="AB14:AG14"/>
    <mergeCell ref="AH14:BB14"/>
    <mergeCell ref="BC14:BX14"/>
    <mergeCell ref="AB15:AG15"/>
    <mergeCell ref="AH15:BB15"/>
    <mergeCell ref="CO12:DD12"/>
    <mergeCell ref="AB11:AG11"/>
    <mergeCell ref="AB12:AG12"/>
    <mergeCell ref="AH12:BB12"/>
    <mergeCell ref="BC12:BX12"/>
    <mergeCell ref="BY11:CN11"/>
    <mergeCell ref="CO11:DD11"/>
    <mergeCell ref="AH11:BB11"/>
    <mergeCell ref="BC11:BX11"/>
    <mergeCell ref="CO8:DD9"/>
    <mergeCell ref="AB6:AG7"/>
    <mergeCell ref="AB3:AG3"/>
    <mergeCell ref="AB4:AG4"/>
    <mergeCell ref="AB5:AG5"/>
    <mergeCell ref="AH3:BB3"/>
    <mergeCell ref="AH4:BB4"/>
    <mergeCell ref="AH5:BB5"/>
    <mergeCell ref="BY3:CN3"/>
    <mergeCell ref="CO3:DD3"/>
    <mergeCell ref="A3:AA3"/>
    <mergeCell ref="A4:AA4"/>
    <mergeCell ref="A5:AA5"/>
    <mergeCell ref="A6:AA6"/>
    <mergeCell ref="A7:AA7"/>
    <mergeCell ref="CO10:DD10"/>
    <mergeCell ref="AB8:AG9"/>
    <mergeCell ref="AB10:AG10"/>
    <mergeCell ref="AH10:BB10"/>
    <mergeCell ref="BC10:BX10"/>
    <mergeCell ref="BC8:BX9"/>
    <mergeCell ref="BY8:CN9"/>
    <mergeCell ref="AH6:BB7"/>
    <mergeCell ref="AH8:BB9"/>
    <mergeCell ref="BC4:BX4"/>
    <mergeCell ref="BY4:CN4"/>
    <mergeCell ref="CO4:DD4"/>
    <mergeCell ref="BC3:BX3"/>
    <mergeCell ref="CO5:DD5"/>
    <mergeCell ref="BC6:BX7"/>
    <mergeCell ref="BY6:CN7"/>
    <mergeCell ref="CO6:DD7"/>
    <mergeCell ref="BC5:BX5"/>
    <mergeCell ref="BY5:CN5"/>
    <mergeCell ref="BY10:CN10"/>
    <mergeCell ref="BY12:CN12"/>
    <mergeCell ref="AH21:BB21"/>
    <mergeCell ref="A23:AA23"/>
    <mergeCell ref="BC21:BX21"/>
    <mergeCell ref="BY21:CN21"/>
    <mergeCell ref="A12:AA12"/>
    <mergeCell ref="A13:AA13"/>
    <mergeCell ref="A14:AA14"/>
    <mergeCell ref="A15:AA15"/>
    <mergeCell ref="CO19:DD19"/>
    <mergeCell ref="AB20:AG20"/>
    <mergeCell ref="AH20:BB20"/>
    <mergeCell ref="BC20:BX20"/>
    <mergeCell ref="BY20:CN20"/>
    <mergeCell ref="CO20:DD20"/>
    <mergeCell ref="AB19:AG19"/>
    <mergeCell ref="CO21:DD21"/>
    <mergeCell ref="AB24:AG24"/>
    <mergeCell ref="AH24:BB24"/>
    <mergeCell ref="BC24:BX24"/>
    <mergeCell ref="BY24:CN24"/>
    <mergeCell ref="CO24:DD24"/>
    <mergeCell ref="AB21:AG21"/>
    <mergeCell ref="CO22:DD23"/>
    <mergeCell ref="A16:AA16"/>
    <mergeCell ref="A17:AA17"/>
    <mergeCell ref="A18:AA18"/>
    <mergeCell ref="A8:AA8"/>
    <mergeCell ref="A9:AA9"/>
    <mergeCell ref="A10:AA10"/>
    <mergeCell ref="A11:AA11"/>
    <mergeCell ref="A19:AA19"/>
    <mergeCell ref="A20:AA20"/>
    <mergeCell ref="A21:AA21"/>
    <mergeCell ref="A22:AA22"/>
    <mergeCell ref="AB31:AG31"/>
    <mergeCell ref="AH31:BB31"/>
    <mergeCell ref="AB28:AG28"/>
    <mergeCell ref="AH28:BB28"/>
    <mergeCell ref="AB30:AG30"/>
    <mergeCell ref="AH30:BB30"/>
    <mergeCell ref="BC28:BX28"/>
    <mergeCell ref="A44:B44"/>
    <mergeCell ref="C44:F44"/>
    <mergeCell ref="G44:H44"/>
    <mergeCell ref="AA44:AD44"/>
    <mergeCell ref="X38:AQ38"/>
    <mergeCell ref="S42:AL42"/>
    <mergeCell ref="I44:Z44"/>
    <mergeCell ref="AE44:AH44"/>
    <mergeCell ref="AP42:BQ42"/>
    <mergeCell ref="A24:AA24"/>
    <mergeCell ref="A25:AA25"/>
    <mergeCell ref="A26:AA26"/>
    <mergeCell ref="A27:AA27"/>
    <mergeCell ref="BC30:BX30"/>
    <mergeCell ref="BY30:CN30"/>
    <mergeCell ref="CO30:DD30"/>
    <mergeCell ref="AB29:AG29"/>
    <mergeCell ref="AH29:BB29"/>
    <mergeCell ref="BC29:BX29"/>
    <mergeCell ref="BY29:CN29"/>
    <mergeCell ref="A28:AA28"/>
    <mergeCell ref="A29:AA29"/>
    <mergeCell ref="A30:AA30"/>
    <mergeCell ref="A31:AA31"/>
    <mergeCell ref="A32:AA32"/>
    <mergeCell ref="O34:AH34"/>
    <mergeCell ref="O35:AH35"/>
    <mergeCell ref="AL34:BM34"/>
    <mergeCell ref="AL35:BM35"/>
    <mergeCell ref="A34:N34"/>
    <mergeCell ref="AT38:BU38"/>
    <mergeCell ref="X39:AQ39"/>
    <mergeCell ref="AT39:BU39"/>
    <mergeCell ref="S41:AL41"/>
    <mergeCell ref="AP41:BQ4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2014-01-17T12:36:01Z</cp:lastPrinted>
  <dcterms:created xsi:type="dcterms:W3CDTF">2007-09-21T13:36:41Z</dcterms:created>
  <dcterms:modified xsi:type="dcterms:W3CDTF">2014-01-17T13:10:03Z</dcterms:modified>
  <cp:category/>
  <cp:version/>
  <cp:contentType/>
  <cp:contentStatus/>
</cp:coreProperties>
</file>