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'стр.1'!$A$1:$DD$59</definedName>
    <definedName name="_xlnm.Print_Area" localSheetId="1">'стр.2'!$A$1:$DD$55</definedName>
    <definedName name="_xlnm.Print_Area" localSheetId="2">'стр.3'!$A$1:$DD$45</definedName>
  </definedNames>
  <calcPr fullCalcOnLoad="1"/>
</workbook>
</file>

<file path=xl/sharedStrings.xml><?xml version="1.0" encoding="utf-8"?>
<sst xmlns="http://schemas.openxmlformats.org/spreadsheetml/2006/main" count="385" uniqueCount="224">
  <si>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</si>
  <si>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</si>
  <si>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</si>
  <si>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</si>
  <si>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</si>
  <si>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</si>
  <si>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</si>
  <si>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</si>
  <si>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</si>
  <si>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</si>
  <si>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</si>
  <si>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</si>
  <si>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</si>
  <si>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</si>
  <si>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</si>
  <si>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</si>
  <si>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</si>
  <si>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</si>
  <si>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</si>
  <si>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</si>
  <si>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</si>
  <si>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</si>
  <si>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</si>
  <si>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</si>
  <si>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</si>
  <si>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</si>
  <si>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</si>
  <si>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</si>
  <si>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</si>
  <si>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</si>
  <si>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</si>
  <si>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</si>
  <si>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</si>
  <si>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</si>
  <si>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</si>
  <si>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</si>
  <si>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</si>
  <si>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</si>
  <si>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</si>
  <si>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</si>
  <si>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</si>
  <si>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</si>
  <si>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</si>
  <si>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</si>
  <si>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</si>
  <si>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</si>
  <si>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</si>
  <si>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</si>
  <si>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</si>
  <si>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</si>
  <si>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</si>
  <si>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</si>
  <si>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</si>
  <si>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04226385</t>
  </si>
  <si>
    <t>951</t>
  </si>
  <si>
    <t xml:space="preserve">Администрация Малолученского сельского поселения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</si>
  <si>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</si>
  <si>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</si>
  <si>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</si>
  <si>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</si>
  <si>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182  1 01 00000 00 0000 000</t>
  </si>
  <si>
    <t>182 1 01 02000 01 0000 110</t>
  </si>
  <si>
    <t>НАЛОГИ НА ИМУЩЕСТВО</t>
  </si>
  <si>
    <t>182 1 06 00000 00 0000 000</t>
  </si>
  <si>
    <t> 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</si>
  <si>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</si>
  <si>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</si>
  <si>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</si>
  <si>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 Земельный налог</t>
  </si>
  <si>
    <t>182  1 06 06000 00 0000 110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</si>
  <si>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</si>
  <si>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</si>
  <si>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</si>
  <si>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</si>
  <si>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</si>
  <si>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951  2 00 00000 00 0000 000</t>
  </si>
  <si>
    <t>Безвозмездные поступления от других бюджетов бюджетной системы Российской Федерации</t>
  </si>
  <si>
    <t>951  2 02 00000 00 0000 000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</si>
  <si>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</si>
  <si>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</si>
  <si>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бюджетам поселений на выравнивание бюджетной обеспеченности</t>
  </si>
  <si>
    <t>951  2 02 01001 10 0000 151</t>
  </si>
  <si>
    <t>Субвенции бюджетам субъектов Российской Федерации и муниципальных образований</t>
  </si>
  <si>
    <t>951  2 02 03000 00 0000 151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</si>
  <si>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</si>
  <si>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</si>
  <si>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951 2 02 03015 10 0000 151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</si>
  <si>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</si>
  <si>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</si>
  <si>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</si>
  <si>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</si>
  <si>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</si>
  <si>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</si>
  <si>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Прочие межбюджетные 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</si>
  <si>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</si>
  <si>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</si>
  <si>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 951 2 02 04999 10 0000 151</t>
  </si>
  <si>
    <t>10001050201100000510</t>
  </si>
  <si>
    <t>10001050201100000610</t>
  </si>
  <si>
    <t>Начальник сектора</t>
  </si>
  <si>
    <t>экономики и финансов</t>
  </si>
  <si>
    <t>М.В.Клевцова</t>
  </si>
  <si>
    <t>Главный специалист</t>
  </si>
  <si>
    <t>Е.А.Лозовая</t>
  </si>
  <si>
    <t>-</t>
  </si>
  <si>
    <t>ГОСУДАРСТВЕННАЯ ПОШЛИНА</t>
  </si>
  <si>
    <t>951 1 08 00000 00 0000 000</t>
  </si>
  <si>
    <t>951 1 08 04000 01 0000 110</t>
  </si>
  <si>
    <t>951 1 08 04020 01 0000 110</t>
  </si>
  <si>
    <t>ШТРАФЫ, САНКЦИИ, ВОЗМЕЩЕНИЕ УЩЕРБА</t>
  </si>
  <si>
    <t>Денежные взыскания (\штрафы), установленные законами субъектов РФ за несоблюдение муниципальных правовых актов</t>
  </si>
  <si>
    <t>Денежные взыскания (\штрафы), установленные законами субъектов РФ за несоблюдение муниципальных правовых актов, зачисляемые в бюджеты поселений</t>
  </si>
  <si>
    <t>951 1 16 00000 00 0000 000</t>
  </si>
  <si>
    <t>951 1 16 51000 02 0000 140</t>
  </si>
  <si>
    <t>951 1 16 51040 02 0000 140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</si>
  <si>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</si>
  <si>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</si>
  <si>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</si>
  <si>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</si>
  <si>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</si>
  <si>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</si>
  <si>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100 1 03 02000 01 0000 110</t>
  </si>
  <si>
    <t>100 1 03 02240 01 0000 110</t>
  </si>
  <si>
    <t>100 1 03 02250 01 0000 110</t>
  </si>
  <si>
    <t>100 1 03 02230 01 0000 110</t>
  </si>
  <si>
    <t>100 1 03 02260 01 0000 110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</si>
  <si>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</si>
  <si>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</si>
  <si>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</si>
  <si>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</si>
  <si>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951  1 13 02065 10 0000 130</t>
  </si>
  <si>
    <t>951  1 13 00000 00 0000 000</t>
  </si>
  <si>
    <t>951  1 13 02000 00 0000 130</t>
  </si>
  <si>
    <t>951  1 13 02060 00 0000 130</t>
  </si>
  <si>
    <t>января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</si>
  <si>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</si>
  <si>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</si>
  <si>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по ОКТМО</t>
  </si>
  <si>
    <t>60613448</t>
  </si>
  <si>
    <r>
      <t>Наименование публично-правового образования</t>
    </r>
    <r>
      <rPr>
        <sz val="7"/>
        <rFont val="Arial"/>
        <family val="2"/>
      </rPr>
      <t xml:space="preserve">  </t>
    </r>
    <r>
      <rPr>
        <u val="single"/>
        <sz val="8"/>
        <rFont val="Arial"/>
        <family val="2"/>
      </rPr>
      <t>Бюджет Малолученского с/поселения Дубовского района</t>
    </r>
    <r>
      <rPr>
        <sz val="7"/>
        <rFont val="Arial"/>
        <family val="2"/>
      </rPr>
      <t xml:space="preserve"> </t>
    </r>
  </si>
  <si>
    <t>Периодичность: месячная, квартальная, годовая</t>
  </si>
  <si>
    <t>(в ред. Приказа Минфина России от 19.12.2014 № 157н)</t>
  </si>
  <si>
    <t> Земельный налог с организаций</t>
  </si>
  <si>
    <t>182  1 06 06030 00 0000 110</t>
  </si>
  <si>
    <t>Земельный налог с организаций, обладающих земельным участком, расположенным в границах сельских  поселений</t>
  </si>
  <si>
    <t>182  1 06 06033 10 0000 110</t>
  </si>
  <si>
    <t> 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</si>
  <si>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</si>
  <si>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</si>
  <si>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</si>
  <si>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</si>
  <si>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</si>
  <si>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</si>
  <si>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815 1 11 05020 00 0000 120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</si>
  <si>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</si>
  <si>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815  1 11 05025 10 0000 120</t>
  </si>
  <si>
    <t>Дотации на выравнивание бюджетной обеспеченности</t>
  </si>
  <si>
    <t>951  2 02 01001 00 0000 151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</si>
  <si>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</si>
  <si>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</si>
  <si>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17</t>
  </si>
  <si>
    <t>01.01.2017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</si>
  <si>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</si>
  <si>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</si>
  <si>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</si>
  <si>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951 0102 9910000110 121 </t>
  </si>
  <si>
    <t xml:space="preserve">951 0102 9910000110 122 </t>
  </si>
  <si>
    <t xml:space="preserve">951 0102 9910000110 129 </t>
  </si>
  <si>
    <t xml:space="preserve">951 0104 9920000110 129 </t>
  </si>
  <si>
    <t>Прочая закупка товаров, работ и услуг для обеспечения государственных (муниципальных) нужд</t>
  </si>
  <si>
    <t xml:space="preserve">951 0104 9920000190 244 </t>
  </si>
  <si>
    <t>Уплата налога на имущество организаций и земельного налога</t>
  </si>
  <si>
    <t>Уплата прочих налогов, сборов</t>
  </si>
  <si>
    <t xml:space="preserve">951 0104 0510028070 244 </t>
  </si>
  <si>
    <t>951 0104 1010028200 244</t>
  </si>
  <si>
    <t>951 0104 9990072390 244</t>
  </si>
  <si>
    <t>951 0107 1110028300 852</t>
  </si>
  <si>
    <t>951 0111 9930090100 870</t>
  </si>
  <si>
    <t>Уплата иных платежей</t>
  </si>
  <si>
    <t>951 0113 1110028220 853</t>
  </si>
  <si>
    <t>951 0113 1120028230 244</t>
  </si>
  <si>
    <t>951 0113 1120028320 244</t>
  </si>
  <si>
    <t>951 0113 1310028240 244</t>
  </si>
  <si>
    <t>951 0113 1310028250 244</t>
  </si>
  <si>
    <t>951 0113 1310028260 244</t>
  </si>
  <si>
    <t>951 0113 1310085010 244</t>
  </si>
  <si>
    <t>951 0113 9990099990 853</t>
  </si>
  <si>
    <t>951 0203 9990051180 121</t>
  </si>
  <si>
    <t>951 0203 9990051180 129</t>
  </si>
  <si>
    <t>Иные межбюджетные трансферты</t>
  </si>
  <si>
    <t>951 0309 0520089010 540</t>
  </si>
  <si>
    <t>951 0310 0510028070 244</t>
  </si>
  <si>
    <t>951 0409 0910028180 244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</si>
  <si>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</si>
  <si>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951 0502 03100S3660 810</t>
  </si>
  <si>
    <t>951 0502 0310073660 810</t>
  </si>
  <si>
    <t>951 0503 0210028020 244</t>
  </si>
  <si>
    <t>951 0503 0210028030 244</t>
  </si>
  <si>
    <t>951 0503 0320028330 244</t>
  </si>
  <si>
    <t>951 0503 0710028130 244</t>
  </si>
  <si>
    <t>951 0505 1250089010 540</t>
  </si>
  <si>
    <t>951 0705 1110028210 244</t>
  </si>
  <si>
    <t>Иные пенсии, социальные доплаты к пенсиям</t>
  </si>
  <si>
    <t>951 1001 1110028270 312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</si>
  <si>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</si>
  <si>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951 0801 0610000590 611</t>
  </si>
  <si>
    <t>Субсидии бюджетным учреждениям на иные цели</t>
  </si>
  <si>
    <t>951 0801 05100280700 612</t>
  </si>
  <si>
    <t>951 0801 1010028350 612</t>
  </si>
  <si>
    <t>951 0801 0610073850 611</t>
  </si>
  <si>
    <t>951 0801 06100S3850 611</t>
  </si>
  <si>
    <t>951 0104 9920000110 121</t>
  </si>
  <si>
    <t>951 0104 9920000110 122</t>
  </si>
  <si>
    <t>951 0104 9920000190 122</t>
  </si>
  <si>
    <t>951 0104 9920000190 851</t>
  </si>
  <si>
    <t>951 0104 9920000190 852</t>
  </si>
  <si>
    <t>Резервные средства</t>
  </si>
  <si>
    <t>951 0314 0420028060 244</t>
  </si>
  <si>
    <t>951 0409 0910028190 244</t>
  </si>
  <si>
    <t>951 0503 0210028050 244</t>
  </si>
  <si>
    <t>951 0503 0710028160 244</t>
  </si>
  <si>
    <t>Глава админ с/п</t>
  </si>
  <si>
    <t>Е.В.Козырева</t>
  </si>
  <si>
    <t>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</si>
</sst>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18" xfId="0" applyFont="1" applyBorder="1" applyAlignment="1">
      <alignment wrapText="1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8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7" fillId="0" borderId="18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8" xfId="0" applyFont="1" applyBorder="1" applyAlignment="1">
      <alignment horizontal="left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5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2" fillId="0" borderId="22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56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5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41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4" fontId="2" fillId="0" borderId="39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  <xf numFmtId="0" fontId="2" fillId="0" borderId="0" xfId="0" applyFont="1" applyAlignment="1">
      <alignment horizontal="right"/>
    </xf>
    <xf numFmtId="0" fontId="6" fillId="0" borderId="56" xfId="0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64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9"/>
  <sheetViews>
    <sheetView view="pageBreakPreview" zoomScaleSheetLayoutView="100" zoomScalePageLayoutView="0" workbookViewId="0" topLeftCell="A52">
      <selection activeCell="BY30" sqref="BY30:CN30"/>
    </sheetView>
  </sheetViews>
  <sheetFormatPr defaultColWidth="0.875" defaultRowHeight="12.75"/>
  <cols>
    <col min="1" max="1" width="0.12890625" style="1" customWidth="1"/>
    <col min="2" max="2" width="1.75390625" style="1" customWidth="1"/>
    <col min="3" max="25" width="0.875" style="1" customWidth="1"/>
    <col min="26" max="26" width="7.375" style="1" customWidth="1"/>
    <col min="27" max="53" width="0.875" style="1" customWidth="1"/>
    <col min="54" max="54" width="3.00390625" style="1" customWidth="1"/>
    <col min="55" max="75" width="0.875" style="1" customWidth="1"/>
    <col min="76" max="76" width="1.12109375" style="1" customWidth="1"/>
    <col min="77" max="107" width="0.875" style="1" customWidth="1"/>
    <col min="108" max="108" width="2.00390625" style="1" customWidth="1"/>
    <col min="109" max="16384" width="0.875" style="1" customWidth="1"/>
  </cols>
  <sheetData>
    <row r="1" spans="2:109" ht="10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33" t="s">
        <v>141</v>
      </c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29"/>
    </row>
    <row r="2" spans="1:108" ht="15" customHeight="1" thickBot="1">
      <c r="A2" s="120" t="s">
        <v>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O2" s="115" t="s">
        <v>7</v>
      </c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7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50</v>
      </c>
      <c r="CO3" s="79" t="s">
        <v>26</v>
      </c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1"/>
    </row>
    <row r="4" spans="36:108" s="2" customFormat="1" ht="15" customHeight="1">
      <c r="AJ4" s="4" t="s">
        <v>11</v>
      </c>
      <c r="AK4" s="84" t="s">
        <v>134</v>
      </c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118">
        <v>20</v>
      </c>
      <c r="BB4" s="118"/>
      <c r="BC4" s="118"/>
      <c r="BD4" s="118"/>
      <c r="BE4" s="119" t="s">
        <v>160</v>
      </c>
      <c r="BF4" s="119"/>
      <c r="BG4" s="119"/>
      <c r="BH4" s="2" t="s">
        <v>12</v>
      </c>
      <c r="CM4" s="4" t="s">
        <v>8</v>
      </c>
      <c r="CO4" s="49" t="s">
        <v>161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1"/>
    </row>
    <row r="5" spans="1:108" s="2" customFormat="1" ht="14.25" customHeight="1">
      <c r="A5" s="2" t="s">
        <v>40</v>
      </c>
      <c r="CM5" s="4" t="s">
        <v>9</v>
      </c>
      <c r="CO5" s="49" t="s">
        <v>53</v>
      </c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1"/>
    </row>
    <row r="6" spans="1:108" s="2" customFormat="1" ht="12" customHeight="1">
      <c r="A6" s="5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114" t="s">
        <v>55</v>
      </c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21"/>
      <c r="BZ6" s="21"/>
      <c r="CA6" s="21"/>
      <c r="CB6" s="21"/>
      <c r="CC6" s="21"/>
      <c r="CD6" s="5"/>
      <c r="CM6" s="4" t="s">
        <v>39</v>
      </c>
      <c r="CO6" s="49" t="s">
        <v>54</v>
      </c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1"/>
    </row>
    <row r="7" spans="1:108" s="2" customFormat="1" ht="14.25" customHeight="1">
      <c r="A7" s="75" t="s">
        <v>139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7" t="s">
        <v>137</v>
      </c>
      <c r="CE7" s="77"/>
      <c r="CF7" s="77"/>
      <c r="CG7" s="77"/>
      <c r="CH7" s="77"/>
      <c r="CI7" s="77"/>
      <c r="CJ7" s="77"/>
      <c r="CK7" s="77"/>
      <c r="CL7" s="77"/>
      <c r="CM7" s="77"/>
      <c r="CO7" s="49" t="s">
        <v>138</v>
      </c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1"/>
    </row>
    <row r="8" spans="1:108" s="2" customFormat="1" ht="15" customHeight="1">
      <c r="A8" s="2" t="s">
        <v>35</v>
      </c>
      <c r="B8" s="78" t="s">
        <v>140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CM8" s="4"/>
      <c r="CO8" s="49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1"/>
    </row>
    <row r="9" spans="1:108" s="2" customFormat="1" ht="14.25" customHeight="1" thickBot="1">
      <c r="A9" s="2" t="s">
        <v>36</v>
      </c>
      <c r="CO9" s="72" t="s">
        <v>10</v>
      </c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4"/>
    </row>
    <row r="10" spans="1:108" s="3" customFormat="1" ht="25.5" customHeight="1">
      <c r="A10" s="48" t="s">
        <v>27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1:108" ht="34.5" customHeight="1">
      <c r="A11" s="93" t="s">
        <v>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 t="s">
        <v>1</v>
      </c>
      <c r="AC11" s="90"/>
      <c r="AD11" s="90"/>
      <c r="AE11" s="90"/>
      <c r="AF11" s="90"/>
      <c r="AG11" s="90"/>
      <c r="AH11" s="90" t="s">
        <v>42</v>
      </c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 t="s">
        <v>37</v>
      </c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 t="s">
        <v>2</v>
      </c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 t="s">
        <v>3</v>
      </c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6"/>
    </row>
    <row r="12" spans="1:108" s="18" customFormat="1" ht="12" customHeight="1" thickBot="1">
      <c r="A12" s="94">
        <v>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1">
        <v>2</v>
      </c>
      <c r="AC12" s="91"/>
      <c r="AD12" s="91"/>
      <c r="AE12" s="91"/>
      <c r="AF12" s="91"/>
      <c r="AG12" s="91"/>
      <c r="AH12" s="91">
        <v>3</v>
      </c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>
        <v>4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>
        <v>5</v>
      </c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>
        <v>6</v>
      </c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7"/>
    </row>
    <row r="13" spans="1:108" ht="14.25" customHeight="1">
      <c r="A13" s="101" t="s">
        <v>28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2"/>
      <c r="AB13" s="107" t="s">
        <v>5</v>
      </c>
      <c r="AC13" s="92"/>
      <c r="AD13" s="92"/>
      <c r="AE13" s="92"/>
      <c r="AF13" s="92"/>
      <c r="AG13" s="92"/>
      <c r="AH13" s="92" t="s">
        <v>6</v>
      </c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05">
        <f>BC15+BC19+BC25+BC33+BC36+BC40++BC44+BC47</f>
        <v>6200400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>
        <f>BY15+BY19+BY25+BY33+BY36+BY40+BY44+BY47</f>
        <v>6266375.1899999995</v>
      </c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>
        <f>CO15+CO19+CO25+CO33+CO36+CO40+CO44+CO47</f>
        <v>-65975.19000000008</v>
      </c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ht="13.5" customHeight="1">
      <c r="A14" s="103" t="s">
        <v>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4"/>
      <c r="AB14" s="88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</row>
    <row r="15" spans="1:108" ht="13.5" customHeight="1">
      <c r="A15" s="121" t="s">
        <v>56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85"/>
      <c r="AC15" s="86"/>
      <c r="AD15" s="86"/>
      <c r="AE15" s="86"/>
      <c r="AF15" s="86"/>
      <c r="AG15" s="86"/>
      <c r="AH15" s="86" t="s">
        <v>60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7">
        <f>BC16</f>
        <v>300000</v>
      </c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2">
        <f>BY16</f>
        <v>305201.09</v>
      </c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>
        <f>CO16</f>
        <v>-5201.090000000026</v>
      </c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ht="13.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57"/>
      <c r="AC16" s="53"/>
      <c r="AD16" s="53"/>
      <c r="AE16" s="53"/>
      <c r="AF16" s="53"/>
      <c r="AG16" s="53"/>
      <c r="AH16" s="53" t="s">
        <v>61</v>
      </c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71">
        <f>BC17+BC18</f>
        <v>300000</v>
      </c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67">
        <f>BY17+BY18</f>
        <v>305201.09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>
        <f>CO17+CO18</f>
        <v>-5201.090000000026</v>
      </c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8"/>
    </row>
    <row r="17" spans="1:108" ht="90" customHeight="1">
      <c r="A17" s="110" t="s">
        <v>58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70"/>
      <c r="AC17" s="52"/>
      <c r="AD17" s="52"/>
      <c r="AE17" s="52"/>
      <c r="AF17" s="52"/>
      <c r="AG17" s="52"/>
      <c r="AH17" s="52" t="s">
        <v>59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69">
        <v>300000</v>
      </c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37">
        <v>305151.09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>
        <f>BC17-BY17</f>
        <v>-5151.090000000026</v>
      </c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ht="57.75" customHeight="1">
      <c r="A18" s="25"/>
      <c r="B18" s="39" t="s">
        <v>135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41"/>
      <c r="AC18" s="42"/>
      <c r="AD18" s="42"/>
      <c r="AE18" s="42"/>
      <c r="AF18" s="42"/>
      <c r="AG18" s="43"/>
      <c r="AH18" s="44" t="s">
        <v>136</v>
      </c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3"/>
      <c r="BC18" s="45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7"/>
      <c r="BY18" s="34">
        <v>50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6"/>
      <c r="CO18" s="37">
        <f>BC18-BY18</f>
        <v>-50</v>
      </c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ht="48.75" customHeight="1">
      <c r="A19" s="25"/>
      <c r="B19" s="112" t="s">
        <v>115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3"/>
      <c r="AB19" s="41"/>
      <c r="AC19" s="42"/>
      <c r="AD19" s="42"/>
      <c r="AE19" s="42"/>
      <c r="AF19" s="42"/>
      <c r="AG19" s="43"/>
      <c r="AH19" s="66" t="s">
        <v>120</v>
      </c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5"/>
      <c r="BC19" s="54">
        <f>BC20</f>
        <v>414600</v>
      </c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6"/>
      <c r="BY19" s="59">
        <f>BY20</f>
        <v>469203.53</v>
      </c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2"/>
      <c r="CO19" s="59">
        <f>CO20</f>
        <v>-54603.53000000001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</row>
    <row r="20" spans="1:108" ht="34.5" customHeight="1">
      <c r="A20" s="25"/>
      <c r="B20" s="112" t="s">
        <v>116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3"/>
      <c r="AB20" s="41"/>
      <c r="AC20" s="42"/>
      <c r="AD20" s="42"/>
      <c r="AE20" s="42"/>
      <c r="AF20" s="42"/>
      <c r="AG20" s="43"/>
      <c r="AH20" s="66" t="s">
        <v>121</v>
      </c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5"/>
      <c r="BC20" s="54">
        <f>BC21+BC22+BC23+BC24</f>
        <v>414600</v>
      </c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6"/>
      <c r="BY20" s="59">
        <f>BY21+BY22+BY23+BY24</f>
        <v>469203.53</v>
      </c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2"/>
      <c r="CO20" s="59">
        <f>CO21+CO22+CO23+CO24</f>
        <v>-54603.53000000001</v>
      </c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2"/>
    </row>
    <row r="21" spans="1:108" ht="88.5" customHeight="1">
      <c r="A21" s="25"/>
      <c r="B21" s="39" t="s">
        <v>117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41"/>
      <c r="AC21" s="42"/>
      <c r="AD21" s="42"/>
      <c r="AE21" s="42"/>
      <c r="AF21" s="42"/>
      <c r="AG21" s="43"/>
      <c r="AH21" s="52" t="s">
        <v>124</v>
      </c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69">
        <v>144500</v>
      </c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37">
        <v>160401.62</v>
      </c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>
        <f>BC21-BY21</f>
        <v>-15901.619999999995</v>
      </c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ht="111.75" customHeight="1">
      <c r="A22" s="25"/>
      <c r="B22" s="39" t="s">
        <v>159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  <c r="AB22" s="41"/>
      <c r="AC22" s="42"/>
      <c r="AD22" s="42"/>
      <c r="AE22" s="42"/>
      <c r="AF22" s="42"/>
      <c r="AG22" s="43"/>
      <c r="AH22" s="52" t="s">
        <v>122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69">
        <v>2900</v>
      </c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37">
        <v>2448.41</v>
      </c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>
        <f>BC22-BY22</f>
        <v>451.59000000000015</v>
      </c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89.25" customHeight="1">
      <c r="A23" s="25"/>
      <c r="B23" s="39" t="s">
        <v>118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  <c r="AB23" s="41"/>
      <c r="AC23" s="42"/>
      <c r="AD23" s="42"/>
      <c r="AE23" s="42"/>
      <c r="AF23" s="42"/>
      <c r="AG23" s="43"/>
      <c r="AH23" s="44" t="s">
        <v>123</v>
      </c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3"/>
      <c r="BC23" s="69">
        <v>267200</v>
      </c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37">
        <v>330111.14</v>
      </c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>
        <f>BC23-BY23</f>
        <v>-62911.140000000014</v>
      </c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ht="89.25" customHeight="1">
      <c r="A24" s="25"/>
      <c r="B24" s="39" t="s">
        <v>119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41"/>
      <c r="AC24" s="42"/>
      <c r="AD24" s="42"/>
      <c r="AE24" s="42"/>
      <c r="AF24" s="42"/>
      <c r="AG24" s="43"/>
      <c r="AH24" s="44" t="s">
        <v>125</v>
      </c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3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37">
        <v>-23757.64</v>
      </c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>
        <f>BC24-BY24</f>
        <v>23757.64</v>
      </c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ht="13.5" customHeight="1">
      <c r="A25" s="108" t="s">
        <v>62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  <c r="AB25" s="57"/>
      <c r="AC25" s="53"/>
      <c r="AD25" s="53"/>
      <c r="AE25" s="53"/>
      <c r="AF25" s="53"/>
      <c r="AG25" s="53"/>
      <c r="AH25" s="53" t="s">
        <v>63</v>
      </c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71">
        <f>BC26+BC28</f>
        <v>1302500</v>
      </c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67">
        <f>BY26+BY28</f>
        <v>1308654.44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>
        <f>CO26+CO28</f>
        <v>-6154.440000000057</v>
      </c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1:108" ht="21.75" customHeight="1">
      <c r="A26" s="108" t="s">
        <v>64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  <c r="AB26" s="57"/>
      <c r="AC26" s="53"/>
      <c r="AD26" s="53"/>
      <c r="AE26" s="53"/>
      <c r="AF26" s="53"/>
      <c r="AG26" s="53"/>
      <c r="AH26" s="53" t="s">
        <v>65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71">
        <f>BC27</f>
        <v>16800</v>
      </c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67">
        <f>BY27</f>
        <v>16913.38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>
        <f>CO27</f>
        <v>-113.38000000000102</v>
      </c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48" customHeight="1">
      <c r="A27" s="110" t="s">
        <v>66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1"/>
      <c r="AB27" s="70"/>
      <c r="AC27" s="52"/>
      <c r="AD27" s="52"/>
      <c r="AE27" s="52"/>
      <c r="AF27" s="52"/>
      <c r="AG27" s="52"/>
      <c r="AH27" s="52" t="s">
        <v>67</v>
      </c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69">
        <v>16800</v>
      </c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37">
        <v>16913.38</v>
      </c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>
        <f>BC27-BY27</f>
        <v>-113.38000000000102</v>
      </c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9" ht="13.5" customHeight="1">
      <c r="A28" s="108" t="s">
        <v>68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9"/>
      <c r="AB28" s="57"/>
      <c r="AC28" s="53"/>
      <c r="AD28" s="53"/>
      <c r="AE28" s="53"/>
      <c r="AF28" s="53"/>
      <c r="AG28" s="53"/>
      <c r="AH28" s="53" t="s">
        <v>69</v>
      </c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71">
        <f>BC30+BC32</f>
        <v>1285700</v>
      </c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67">
        <f>BY30+BY32</f>
        <v>1291741.06</v>
      </c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>
        <f>CO30+CO32</f>
        <v>-6041.060000000056</v>
      </c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59"/>
      <c r="DE28" s="6"/>
    </row>
    <row r="29" spans="1:110" ht="13.5" customHeight="1">
      <c r="A29" s="30"/>
      <c r="B29" s="112" t="s">
        <v>142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25"/>
      <c r="AB29" s="126"/>
      <c r="AC29" s="127"/>
      <c r="AD29" s="127"/>
      <c r="AE29" s="127"/>
      <c r="AF29" s="127"/>
      <c r="AG29" s="128"/>
      <c r="AH29" s="66" t="s">
        <v>143</v>
      </c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54">
        <f>BC30</f>
        <v>750000</v>
      </c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6"/>
      <c r="BY29" s="59">
        <f>BY30</f>
        <v>750313.8</v>
      </c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2"/>
      <c r="CO29" s="59">
        <f>CO30</f>
        <v>-313.80000000004657</v>
      </c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2"/>
      <c r="DE29" s="31"/>
      <c r="DF29" s="6"/>
    </row>
    <row r="30" spans="1:109" ht="51" customHeight="1">
      <c r="A30" s="110" t="s">
        <v>144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1"/>
      <c r="AB30" s="70"/>
      <c r="AC30" s="52"/>
      <c r="AD30" s="52"/>
      <c r="AE30" s="52"/>
      <c r="AF30" s="52"/>
      <c r="AG30" s="52"/>
      <c r="AH30" s="52" t="s">
        <v>145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69">
        <v>750000</v>
      </c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37">
        <v>750313.8</v>
      </c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>
        <f>BC30-BY30</f>
        <v>-313.80000000004657</v>
      </c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4"/>
      <c r="DE30" s="6"/>
    </row>
    <row r="31" spans="1:108" ht="21.75" customHeight="1">
      <c r="A31" s="112" t="s">
        <v>146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3"/>
      <c r="AB31" s="57"/>
      <c r="AC31" s="53"/>
      <c r="AD31" s="53"/>
      <c r="AE31" s="53"/>
      <c r="AF31" s="53"/>
      <c r="AG31" s="53"/>
      <c r="AH31" s="53" t="s">
        <v>147</v>
      </c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71">
        <f>BC32</f>
        <v>535700</v>
      </c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67">
        <f>BY32</f>
        <v>541427.26</v>
      </c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>
        <f>CO32</f>
        <v>-5727.260000000009</v>
      </c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50.25" customHeight="1">
      <c r="A32" s="110" t="s">
        <v>148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1"/>
      <c r="AB32" s="70"/>
      <c r="AC32" s="52"/>
      <c r="AD32" s="52"/>
      <c r="AE32" s="52"/>
      <c r="AF32" s="52"/>
      <c r="AG32" s="52"/>
      <c r="AH32" s="52" t="s">
        <v>149</v>
      </c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69">
        <v>535700</v>
      </c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37">
        <v>541427.26</v>
      </c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>
        <f>BC32-BY32</f>
        <v>-5727.260000000009</v>
      </c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ht="19.5" customHeight="1">
      <c r="A33" s="25"/>
      <c r="B33" s="112" t="s">
        <v>105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3"/>
      <c r="AB33" s="63"/>
      <c r="AC33" s="64"/>
      <c r="AD33" s="64"/>
      <c r="AE33" s="64"/>
      <c r="AF33" s="64"/>
      <c r="AG33" s="65"/>
      <c r="AH33" s="66" t="s">
        <v>106</v>
      </c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5"/>
      <c r="BC33" s="54">
        <f>BC34</f>
        <v>1600</v>
      </c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6"/>
      <c r="BY33" s="59">
        <f>BY34</f>
        <v>1600</v>
      </c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2"/>
      <c r="CO33" s="59">
        <f>CO34</f>
        <v>0</v>
      </c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ht="56.25" customHeight="1">
      <c r="A34" s="25"/>
      <c r="B34" s="39" t="s">
        <v>150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41"/>
      <c r="AC34" s="42"/>
      <c r="AD34" s="42"/>
      <c r="AE34" s="42"/>
      <c r="AF34" s="42"/>
      <c r="AG34" s="43"/>
      <c r="AH34" s="44" t="s">
        <v>107</v>
      </c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3"/>
      <c r="BC34" s="45">
        <f>BC35</f>
        <v>1600</v>
      </c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7"/>
      <c r="BY34" s="34">
        <f>BY35</f>
        <v>1600</v>
      </c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6"/>
      <c r="CO34" s="34">
        <f>CO35</f>
        <v>0</v>
      </c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58"/>
    </row>
    <row r="35" spans="1:108" ht="88.5" customHeight="1">
      <c r="A35" s="25"/>
      <c r="B35" s="39" t="s">
        <v>151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0"/>
      <c r="AB35" s="41"/>
      <c r="AC35" s="42"/>
      <c r="AD35" s="42"/>
      <c r="AE35" s="42"/>
      <c r="AF35" s="42"/>
      <c r="AG35" s="43"/>
      <c r="AH35" s="44" t="s">
        <v>108</v>
      </c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3"/>
      <c r="BC35" s="45">
        <v>1600</v>
      </c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7"/>
      <c r="BY35" s="34">
        <v>1600</v>
      </c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6"/>
      <c r="CO35" s="34">
        <f>BC35-BY35</f>
        <v>0</v>
      </c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58"/>
    </row>
    <row r="36" spans="1:108" ht="48.75" customHeight="1">
      <c r="A36" s="108" t="s">
        <v>70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57"/>
      <c r="AC36" s="53"/>
      <c r="AD36" s="53"/>
      <c r="AE36" s="53"/>
      <c r="AF36" s="53"/>
      <c r="AG36" s="53"/>
      <c r="AH36" s="53" t="s">
        <v>71</v>
      </c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71">
        <f>BC37</f>
        <v>88700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67">
        <f>BY37</f>
        <v>88749.22</v>
      </c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>
        <f>CO37</f>
        <v>-49.220000000001164</v>
      </c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12.5" customHeight="1">
      <c r="A37" s="110" t="s">
        <v>72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1"/>
      <c r="AB37" s="70"/>
      <c r="AC37" s="52"/>
      <c r="AD37" s="52"/>
      <c r="AE37" s="52"/>
      <c r="AF37" s="52"/>
      <c r="AG37" s="52"/>
      <c r="AH37" s="52" t="s">
        <v>73</v>
      </c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69">
        <f>BC38</f>
        <v>88700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37">
        <f>BY38</f>
        <v>88749.22</v>
      </c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>
        <f>CO38</f>
        <v>-49.220000000001164</v>
      </c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ht="101.25" customHeight="1">
      <c r="A38" s="110" t="s">
        <v>152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1"/>
      <c r="AB38" s="70"/>
      <c r="AC38" s="52"/>
      <c r="AD38" s="52"/>
      <c r="AE38" s="52"/>
      <c r="AF38" s="52"/>
      <c r="AG38" s="52"/>
      <c r="AH38" s="52" t="s">
        <v>153</v>
      </c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69">
        <f>BC39</f>
        <v>88700</v>
      </c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37">
        <f>BY39</f>
        <v>88749.22</v>
      </c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>
        <f>CO39</f>
        <v>-49.220000000001164</v>
      </c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ht="93.75" customHeight="1">
      <c r="A39" s="110" t="s">
        <v>154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1"/>
      <c r="AB39" s="70"/>
      <c r="AC39" s="52"/>
      <c r="AD39" s="52"/>
      <c r="AE39" s="52"/>
      <c r="AF39" s="52"/>
      <c r="AG39" s="52"/>
      <c r="AH39" s="52" t="s">
        <v>155</v>
      </c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69">
        <v>88700</v>
      </c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37">
        <v>88749.22</v>
      </c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>
        <f>BC39-BY39</f>
        <v>-49.220000000001164</v>
      </c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ht="37.5" customHeight="1">
      <c r="A40" s="25"/>
      <c r="B40" s="112" t="s">
        <v>126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3"/>
      <c r="AB40" s="63"/>
      <c r="AC40" s="64"/>
      <c r="AD40" s="64"/>
      <c r="AE40" s="64"/>
      <c r="AF40" s="64"/>
      <c r="AG40" s="65"/>
      <c r="AH40" s="53" t="s">
        <v>131</v>
      </c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4">
        <f>BC41</f>
        <v>10700</v>
      </c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6"/>
      <c r="BY40" s="59">
        <f>BY41</f>
        <v>10736.94</v>
      </c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2"/>
      <c r="CO40" s="59">
        <f>CO41</f>
        <v>-36.94000000000051</v>
      </c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</row>
    <row r="41" spans="1:108" ht="26.25" customHeight="1">
      <c r="A41" s="25"/>
      <c r="B41" s="39" t="s">
        <v>127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0"/>
      <c r="AB41" s="41"/>
      <c r="AC41" s="42"/>
      <c r="AD41" s="42"/>
      <c r="AE41" s="42"/>
      <c r="AF41" s="42"/>
      <c r="AG41" s="43"/>
      <c r="AH41" s="52" t="s">
        <v>132</v>
      </c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5">
        <f>BC42</f>
        <v>10700</v>
      </c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7"/>
      <c r="BY41" s="34">
        <f>BY42</f>
        <v>10736.94</v>
      </c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6"/>
      <c r="CO41" s="34">
        <f>CO42</f>
        <v>-36.94000000000051</v>
      </c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58"/>
    </row>
    <row r="42" spans="1:108" ht="36.75" customHeight="1">
      <c r="A42" s="25"/>
      <c r="B42" s="39" t="s">
        <v>128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41"/>
      <c r="AC42" s="42"/>
      <c r="AD42" s="42"/>
      <c r="AE42" s="42"/>
      <c r="AF42" s="42"/>
      <c r="AG42" s="43"/>
      <c r="AH42" s="52" t="s">
        <v>133</v>
      </c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45">
        <f>BC43</f>
        <v>10700</v>
      </c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7"/>
      <c r="BY42" s="34">
        <f>BY43</f>
        <v>10736.94</v>
      </c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6"/>
      <c r="CO42" s="34">
        <f>CO43</f>
        <v>-36.94000000000051</v>
      </c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58"/>
    </row>
    <row r="43" spans="1:108" ht="46.5" customHeight="1">
      <c r="A43" s="25"/>
      <c r="B43" s="39" t="s">
        <v>129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41"/>
      <c r="AC43" s="42"/>
      <c r="AD43" s="42"/>
      <c r="AE43" s="42"/>
      <c r="AF43" s="42"/>
      <c r="AG43" s="43"/>
      <c r="AH43" s="52" t="s">
        <v>130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45">
        <v>10700</v>
      </c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7"/>
      <c r="BY43" s="34">
        <v>10736.94</v>
      </c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6"/>
      <c r="CO43" s="34">
        <f>BC43-BY43</f>
        <v>-36.94000000000051</v>
      </c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58"/>
    </row>
    <row r="44" spans="1:108" ht="25.5" customHeight="1">
      <c r="A44" s="25"/>
      <c r="B44" s="112" t="s">
        <v>109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63"/>
      <c r="AC44" s="64"/>
      <c r="AD44" s="64"/>
      <c r="AE44" s="64"/>
      <c r="AF44" s="64"/>
      <c r="AG44" s="65"/>
      <c r="AH44" s="66" t="s">
        <v>112</v>
      </c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5"/>
      <c r="BC44" s="54">
        <f>BC45</f>
        <v>3500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6"/>
      <c r="BY44" s="59">
        <f>BY45</f>
        <v>3500</v>
      </c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2"/>
      <c r="CO44" s="59">
        <f>CO45</f>
        <v>0</v>
      </c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</row>
    <row r="45" spans="1:108" ht="47.25" customHeight="1">
      <c r="A45" s="25"/>
      <c r="B45" s="39" t="s">
        <v>110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0"/>
      <c r="AB45" s="41"/>
      <c r="AC45" s="42"/>
      <c r="AD45" s="42"/>
      <c r="AE45" s="42"/>
      <c r="AF45" s="42"/>
      <c r="AG45" s="43"/>
      <c r="AH45" s="44" t="s">
        <v>113</v>
      </c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/>
      <c r="BC45" s="45">
        <f>BC46</f>
        <v>3500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7"/>
      <c r="BY45" s="34">
        <f>BY46</f>
        <v>3500</v>
      </c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6"/>
      <c r="CO45" s="34">
        <f>CO46</f>
        <v>0</v>
      </c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58"/>
    </row>
    <row r="46" spans="1:108" ht="57.75" customHeight="1">
      <c r="A46" s="25"/>
      <c r="B46" s="39" t="s">
        <v>111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0"/>
      <c r="AB46" s="41"/>
      <c r="AC46" s="42"/>
      <c r="AD46" s="42"/>
      <c r="AE46" s="42"/>
      <c r="AF46" s="42"/>
      <c r="AG46" s="43"/>
      <c r="AH46" s="44" t="s">
        <v>114</v>
      </c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3"/>
      <c r="BC46" s="45">
        <v>3500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7"/>
      <c r="BY46" s="34">
        <v>3500</v>
      </c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6"/>
      <c r="CO46" s="34">
        <f>BC46-BY46</f>
        <v>0</v>
      </c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58"/>
    </row>
    <row r="47" spans="1:108" ht="13.5" customHeight="1">
      <c r="A47" s="25"/>
      <c r="B47" s="112" t="s">
        <v>74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3"/>
      <c r="AB47" s="63"/>
      <c r="AC47" s="64"/>
      <c r="AD47" s="64"/>
      <c r="AE47" s="64"/>
      <c r="AF47" s="64"/>
      <c r="AG47" s="65"/>
      <c r="AH47" s="66" t="s">
        <v>75</v>
      </c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5"/>
      <c r="BC47" s="54">
        <f>BC48</f>
        <v>4078800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6"/>
      <c r="BY47" s="59">
        <f>BY48</f>
        <v>4078729.9699999997</v>
      </c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2"/>
      <c r="CO47" s="59">
        <f>CO48</f>
        <v>70.03000000002794</v>
      </c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</row>
    <row r="48" spans="1:108" ht="34.5" customHeight="1">
      <c r="A48" s="25"/>
      <c r="B48" s="112" t="s">
        <v>76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3"/>
      <c r="AB48" s="63"/>
      <c r="AC48" s="64"/>
      <c r="AD48" s="64"/>
      <c r="AE48" s="64"/>
      <c r="AF48" s="64"/>
      <c r="AG48" s="65"/>
      <c r="AH48" s="66" t="s">
        <v>77</v>
      </c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5"/>
      <c r="BC48" s="54">
        <f>BC49+BC52+BC57</f>
        <v>4078800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6"/>
      <c r="BY48" s="59">
        <f>BY49+BY52+BY57</f>
        <v>4078729.9699999997</v>
      </c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2"/>
      <c r="CO48" s="59">
        <f>CO49+CO52+CO57</f>
        <v>70.03000000002794</v>
      </c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</row>
    <row r="49" spans="1:108" ht="33.75" customHeight="1">
      <c r="A49" s="25"/>
      <c r="B49" s="39" t="s">
        <v>78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1"/>
      <c r="AC49" s="42"/>
      <c r="AD49" s="42"/>
      <c r="AE49" s="42"/>
      <c r="AF49" s="42"/>
      <c r="AG49" s="43"/>
      <c r="AH49" s="44" t="s">
        <v>79</v>
      </c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3"/>
      <c r="BC49" s="45">
        <f>BC51</f>
        <v>3440700</v>
      </c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7"/>
      <c r="BY49" s="34">
        <f>BY51</f>
        <v>3440700</v>
      </c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6"/>
      <c r="CO49" s="34">
        <f>CO51</f>
        <v>0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58"/>
    </row>
    <row r="50" spans="1:108" ht="24.75" customHeight="1">
      <c r="A50" s="25"/>
      <c r="B50" s="39" t="s">
        <v>156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0"/>
      <c r="AB50" s="41"/>
      <c r="AC50" s="42"/>
      <c r="AD50" s="42"/>
      <c r="AE50" s="42"/>
      <c r="AF50" s="42"/>
      <c r="AG50" s="43"/>
      <c r="AH50" s="52" t="s">
        <v>157</v>
      </c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69">
        <f>BC51</f>
        <v>3440700</v>
      </c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37">
        <f>BY51</f>
        <v>3440700</v>
      </c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>
        <f>CO51</f>
        <v>0</v>
      </c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ht="34.5" customHeight="1">
      <c r="A51" s="110" t="s">
        <v>80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1"/>
      <c r="AB51" s="70"/>
      <c r="AC51" s="52"/>
      <c r="AD51" s="52"/>
      <c r="AE51" s="52"/>
      <c r="AF51" s="52"/>
      <c r="AG51" s="52"/>
      <c r="AH51" s="52" t="s">
        <v>81</v>
      </c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69">
        <v>3440700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37">
        <v>3440700</v>
      </c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>
        <f>BC51-BY51</f>
        <v>0</v>
      </c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ht="34.5" customHeight="1">
      <c r="A52" s="108" t="s">
        <v>82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9"/>
      <c r="AB52" s="57"/>
      <c r="AC52" s="53"/>
      <c r="AD52" s="53"/>
      <c r="AE52" s="53"/>
      <c r="AF52" s="53"/>
      <c r="AG52" s="53"/>
      <c r="AH52" s="53" t="s">
        <v>83</v>
      </c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71">
        <f>BC53+BC55</f>
        <v>70100</v>
      </c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67">
        <f>BY53+BY55</f>
        <v>70100</v>
      </c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>
        <f>CO53+CO55</f>
        <v>0</v>
      </c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ht="48" customHeight="1">
      <c r="A53" s="110" t="s">
        <v>84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1"/>
      <c r="AB53" s="70"/>
      <c r="AC53" s="52"/>
      <c r="AD53" s="52"/>
      <c r="AE53" s="52"/>
      <c r="AF53" s="52"/>
      <c r="AG53" s="52"/>
      <c r="AH53" s="52" t="s">
        <v>85</v>
      </c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69">
        <f>BC54</f>
        <v>69900</v>
      </c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37">
        <f>BY54</f>
        <v>69900</v>
      </c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>
        <f>CO54</f>
        <v>0</v>
      </c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ht="55.5" customHeight="1">
      <c r="A54" s="110" t="s">
        <v>158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1"/>
      <c r="AB54" s="70"/>
      <c r="AC54" s="52"/>
      <c r="AD54" s="52"/>
      <c r="AE54" s="52"/>
      <c r="AF54" s="52"/>
      <c r="AG54" s="52"/>
      <c r="AH54" s="52" t="s">
        <v>86</v>
      </c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69">
        <v>69900</v>
      </c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37">
        <v>69900</v>
      </c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>
        <f>BC54-BY54</f>
        <v>0</v>
      </c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ht="50.25" customHeight="1">
      <c r="A55" s="108" t="s">
        <v>87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  <c r="AB55" s="57"/>
      <c r="AC55" s="53"/>
      <c r="AD55" s="53"/>
      <c r="AE55" s="53"/>
      <c r="AF55" s="53"/>
      <c r="AG55" s="53"/>
      <c r="AH55" s="53" t="s">
        <v>88</v>
      </c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71">
        <f>BC56</f>
        <v>200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67">
        <f>BY56</f>
        <v>200</v>
      </c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>
        <f>CO56</f>
        <v>0</v>
      </c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8"/>
    </row>
    <row r="56" spans="1:108" ht="48" customHeight="1">
      <c r="A56" s="110" t="s">
        <v>89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1"/>
      <c r="AB56" s="70"/>
      <c r="AC56" s="52"/>
      <c r="AD56" s="52"/>
      <c r="AE56" s="52"/>
      <c r="AF56" s="52"/>
      <c r="AG56" s="52"/>
      <c r="AH56" s="52" t="s">
        <v>90</v>
      </c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69">
        <v>200</v>
      </c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37">
        <v>200</v>
      </c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>
        <f>BC56-BY56</f>
        <v>0</v>
      </c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ht="25.5" customHeight="1">
      <c r="A57" s="108" t="s">
        <v>91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57"/>
      <c r="AC57" s="53"/>
      <c r="AD57" s="53"/>
      <c r="AE57" s="53"/>
      <c r="AF57" s="53"/>
      <c r="AG57" s="53"/>
      <c r="AH57" s="53" t="s">
        <v>92</v>
      </c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67">
        <f>BC58</f>
        <v>568000</v>
      </c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>
        <f>BY58</f>
        <v>567929.97</v>
      </c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>
        <f>CO58</f>
        <v>70.03000000002794</v>
      </c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8"/>
    </row>
    <row r="58" spans="1:108" ht="28.5" customHeight="1">
      <c r="A58" s="110" t="s">
        <v>93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70"/>
      <c r="AC58" s="52"/>
      <c r="AD58" s="52"/>
      <c r="AE58" s="52"/>
      <c r="AF58" s="52"/>
      <c r="AG58" s="52"/>
      <c r="AH58" s="52" t="s">
        <v>94</v>
      </c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37">
        <f>BC59</f>
        <v>568000</v>
      </c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>
        <f>BY59</f>
        <v>567929.97</v>
      </c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>
        <f>CO59</f>
        <v>70.03000000002794</v>
      </c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ht="27" customHeight="1">
      <c r="A59" s="110" t="s">
        <v>95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70"/>
      <c r="AC59" s="52"/>
      <c r="AD59" s="52"/>
      <c r="AE59" s="52"/>
      <c r="AF59" s="52"/>
      <c r="AG59" s="52"/>
      <c r="AH59" s="52" t="s">
        <v>96</v>
      </c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37">
        <v>568000</v>
      </c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>
        <v>567929.97</v>
      </c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>
        <f>BC59-BY59</f>
        <v>70.03000000002794</v>
      </c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</sheetData>
  <sheetProtection/>
  <mergeCells count="312">
    <mergeCell ref="B50:AA50"/>
    <mergeCell ref="AB50:AG50"/>
    <mergeCell ref="B44:AA44"/>
    <mergeCell ref="A36:AA36"/>
    <mergeCell ref="BY50:CN50"/>
    <mergeCell ref="CO50:DD50"/>
    <mergeCell ref="B29:AA29"/>
    <mergeCell ref="AB29:AG29"/>
    <mergeCell ref="AH29:BB29"/>
    <mergeCell ref="BC29:BX29"/>
    <mergeCell ref="BY29:CN29"/>
    <mergeCell ref="CO29:DD29"/>
    <mergeCell ref="BY30:CN30"/>
    <mergeCell ref="CO30:DD30"/>
    <mergeCell ref="CO32:DD32"/>
    <mergeCell ref="BC32:BX32"/>
    <mergeCell ref="BC26:BX26"/>
    <mergeCell ref="BY25:CN25"/>
    <mergeCell ref="BY31:CN31"/>
    <mergeCell ref="AB25:AG25"/>
    <mergeCell ref="AH23:BB23"/>
    <mergeCell ref="AB35:AG35"/>
    <mergeCell ref="AB33:AG33"/>
    <mergeCell ref="AB26:AG26"/>
    <mergeCell ref="AH26:BB26"/>
    <mergeCell ref="AH34:BB34"/>
    <mergeCell ref="AH33:BB33"/>
    <mergeCell ref="BC21:BX21"/>
    <mergeCell ref="CO21:DD21"/>
    <mergeCell ref="B20:AA20"/>
    <mergeCell ref="B22:AA22"/>
    <mergeCell ref="B23:AA23"/>
    <mergeCell ref="B24:AA24"/>
    <mergeCell ref="B21:AA21"/>
    <mergeCell ref="AH21:BB21"/>
    <mergeCell ref="AB20:AG20"/>
    <mergeCell ref="AH20:BB20"/>
    <mergeCell ref="AB21:AG21"/>
    <mergeCell ref="CO23:DD23"/>
    <mergeCell ref="BC19:BX19"/>
    <mergeCell ref="BY19:CN19"/>
    <mergeCell ref="CO19:DD19"/>
    <mergeCell ref="BY20:CN20"/>
    <mergeCell ref="CO20:DD20"/>
    <mergeCell ref="BC20:BX20"/>
    <mergeCell ref="AH24:BB24"/>
    <mergeCell ref="AB22:AG22"/>
    <mergeCell ref="AB23:AG23"/>
    <mergeCell ref="BY21:CN21"/>
    <mergeCell ref="B19:AA19"/>
    <mergeCell ref="BC23:BX23"/>
    <mergeCell ref="BY23:CN23"/>
    <mergeCell ref="AB19:AG19"/>
    <mergeCell ref="AH19:BB19"/>
    <mergeCell ref="AH22:BB22"/>
    <mergeCell ref="A16:AA16"/>
    <mergeCell ref="A17:AA17"/>
    <mergeCell ref="BC22:BX22"/>
    <mergeCell ref="AB24:AG24"/>
    <mergeCell ref="A39:AA39"/>
    <mergeCell ref="A30:AA30"/>
    <mergeCell ref="A31:AA31"/>
    <mergeCell ref="AB27:AG27"/>
    <mergeCell ref="AH27:BB27"/>
    <mergeCell ref="BC27:BX27"/>
    <mergeCell ref="S6:BX6"/>
    <mergeCell ref="CO2:DD2"/>
    <mergeCell ref="BA4:BD4"/>
    <mergeCell ref="BE4:BG4"/>
    <mergeCell ref="A2:CM2"/>
    <mergeCell ref="A15:AA15"/>
    <mergeCell ref="A53:AA53"/>
    <mergeCell ref="B45:AA45"/>
    <mergeCell ref="B46:AA46"/>
    <mergeCell ref="A58:AA58"/>
    <mergeCell ref="A51:AA51"/>
    <mergeCell ref="A52:AA52"/>
    <mergeCell ref="A57:AA57"/>
    <mergeCell ref="B49:AA49"/>
    <mergeCell ref="B47:AA47"/>
    <mergeCell ref="B48:AA48"/>
    <mergeCell ref="A59:AA59"/>
    <mergeCell ref="CO5:DD5"/>
    <mergeCell ref="CO6:DD6"/>
    <mergeCell ref="A54:AA54"/>
    <mergeCell ref="A55:AA55"/>
    <mergeCell ref="A56:AA56"/>
    <mergeCell ref="B40:AA40"/>
    <mergeCell ref="B43:AA43"/>
    <mergeCell ref="A32:AA32"/>
    <mergeCell ref="A26:AA26"/>
    <mergeCell ref="B41:AA41"/>
    <mergeCell ref="B42:AA42"/>
    <mergeCell ref="A25:AA25"/>
    <mergeCell ref="A27:AA27"/>
    <mergeCell ref="A28:AA28"/>
    <mergeCell ref="A37:AA37"/>
    <mergeCell ref="A38:AA38"/>
    <mergeCell ref="B33:AA33"/>
    <mergeCell ref="B34:AA34"/>
    <mergeCell ref="B35:AA35"/>
    <mergeCell ref="BC14:BX14"/>
    <mergeCell ref="BY14:CN14"/>
    <mergeCell ref="CO14:DD14"/>
    <mergeCell ref="A13:AA13"/>
    <mergeCell ref="A14:AA14"/>
    <mergeCell ref="AH14:BB14"/>
    <mergeCell ref="BC13:BX13"/>
    <mergeCell ref="BY13:CN13"/>
    <mergeCell ref="CO13:DD13"/>
    <mergeCell ref="AB13:AG13"/>
    <mergeCell ref="BC11:BX11"/>
    <mergeCell ref="BY11:CN11"/>
    <mergeCell ref="CO11:DD11"/>
    <mergeCell ref="BC12:BX12"/>
    <mergeCell ref="BY12:CN12"/>
    <mergeCell ref="CO12:DD12"/>
    <mergeCell ref="AB14:AG14"/>
    <mergeCell ref="AH11:BB11"/>
    <mergeCell ref="AH12:BB12"/>
    <mergeCell ref="AH13:BB13"/>
    <mergeCell ref="A11:AA11"/>
    <mergeCell ref="A12:AA12"/>
    <mergeCell ref="AB11:AG11"/>
    <mergeCell ref="AB12:AG12"/>
    <mergeCell ref="CO3:DD3"/>
    <mergeCell ref="CO4:DD4"/>
    <mergeCell ref="BY15:CN15"/>
    <mergeCell ref="CO15:DD15"/>
    <mergeCell ref="AB16:AG16"/>
    <mergeCell ref="AH16:BB16"/>
    <mergeCell ref="AK4:AZ4"/>
    <mergeCell ref="BC16:BX16"/>
    <mergeCell ref="BY16:CN16"/>
    <mergeCell ref="CO16:DD16"/>
    <mergeCell ref="CO9:DD9"/>
    <mergeCell ref="A7:CC7"/>
    <mergeCell ref="CD7:CM7"/>
    <mergeCell ref="B8:BB8"/>
    <mergeCell ref="AB17:AG17"/>
    <mergeCell ref="AH17:BB17"/>
    <mergeCell ref="BC17:BX17"/>
    <mergeCell ref="AB15:AG15"/>
    <mergeCell ref="AH15:BB15"/>
    <mergeCell ref="BC15:BX15"/>
    <mergeCell ref="CO17:DD17"/>
    <mergeCell ref="BC34:BX34"/>
    <mergeCell ref="BY34:CN34"/>
    <mergeCell ref="BY17:CN17"/>
    <mergeCell ref="BY24:CN24"/>
    <mergeCell ref="CO25:DD25"/>
    <mergeCell ref="CO24:DD24"/>
    <mergeCell ref="BY22:CN22"/>
    <mergeCell ref="BC24:BX24"/>
    <mergeCell ref="CO22:DD22"/>
    <mergeCell ref="AH25:BB25"/>
    <mergeCell ref="CO28:DD28"/>
    <mergeCell ref="BY26:CN26"/>
    <mergeCell ref="CO26:DD26"/>
    <mergeCell ref="BY27:CN27"/>
    <mergeCell ref="CO27:DD27"/>
    <mergeCell ref="BY28:CN28"/>
    <mergeCell ref="BC25:BX25"/>
    <mergeCell ref="AB28:AG28"/>
    <mergeCell ref="AB30:AG30"/>
    <mergeCell ref="AH30:BB30"/>
    <mergeCell ref="BC30:BX30"/>
    <mergeCell ref="AH28:BB28"/>
    <mergeCell ref="BC28:BX28"/>
    <mergeCell ref="CO36:DD36"/>
    <mergeCell ref="BY35:CN35"/>
    <mergeCell ref="CO35:DD35"/>
    <mergeCell ref="AB32:AG32"/>
    <mergeCell ref="AH32:BB32"/>
    <mergeCell ref="BY36:CN36"/>
    <mergeCell ref="AB34:AG34"/>
    <mergeCell ref="CO34:DD34"/>
    <mergeCell ref="BY33:CN33"/>
    <mergeCell ref="CO33:DD33"/>
    <mergeCell ref="AH35:BB35"/>
    <mergeCell ref="BC35:BX35"/>
    <mergeCell ref="CO31:DD31"/>
    <mergeCell ref="BY32:CN32"/>
    <mergeCell ref="AB31:AG31"/>
    <mergeCell ref="AH31:BB31"/>
    <mergeCell ref="BC31:BX31"/>
    <mergeCell ref="BC33:BX33"/>
    <mergeCell ref="BC38:BX38"/>
    <mergeCell ref="AB40:AG40"/>
    <mergeCell ref="AB43:AG43"/>
    <mergeCell ref="AH43:BB43"/>
    <mergeCell ref="AH37:BB37"/>
    <mergeCell ref="BC36:BX36"/>
    <mergeCell ref="BC37:BX37"/>
    <mergeCell ref="BY37:CN37"/>
    <mergeCell ref="CO37:DD37"/>
    <mergeCell ref="BY38:CN38"/>
    <mergeCell ref="CO38:DD38"/>
    <mergeCell ref="AB41:AG41"/>
    <mergeCell ref="BY43:CN43"/>
    <mergeCell ref="AB38:AG38"/>
    <mergeCell ref="AH38:BB38"/>
    <mergeCell ref="AB39:AG39"/>
    <mergeCell ref="AH39:BB39"/>
    <mergeCell ref="AB51:AG51"/>
    <mergeCell ref="AH51:BB51"/>
    <mergeCell ref="BC51:BX51"/>
    <mergeCell ref="AH50:BB50"/>
    <mergeCell ref="BC50:BX50"/>
    <mergeCell ref="CO39:DD39"/>
    <mergeCell ref="CO41:DD41"/>
    <mergeCell ref="BY40:CN40"/>
    <mergeCell ref="BY39:CN39"/>
    <mergeCell ref="BC39:BX39"/>
    <mergeCell ref="AB53:AG53"/>
    <mergeCell ref="BC52:BX52"/>
    <mergeCell ref="AB52:AG52"/>
    <mergeCell ref="AH52:BB52"/>
    <mergeCell ref="BC54:BX54"/>
    <mergeCell ref="BY53:CN53"/>
    <mergeCell ref="AH53:BB53"/>
    <mergeCell ref="BC53:BX53"/>
    <mergeCell ref="AB54:AG54"/>
    <mergeCell ref="AH54:BB54"/>
    <mergeCell ref="AH57:BB57"/>
    <mergeCell ref="BC57:BX57"/>
    <mergeCell ref="AB55:AG55"/>
    <mergeCell ref="AB57:AG57"/>
    <mergeCell ref="AH55:BB55"/>
    <mergeCell ref="BC55:BX55"/>
    <mergeCell ref="AB56:AG56"/>
    <mergeCell ref="AH56:BB56"/>
    <mergeCell ref="BC56:BX56"/>
    <mergeCell ref="AH59:BB59"/>
    <mergeCell ref="AB58:AG58"/>
    <mergeCell ref="AH58:BB58"/>
    <mergeCell ref="BC59:BX59"/>
    <mergeCell ref="AB59:AG59"/>
    <mergeCell ref="BC58:BX58"/>
    <mergeCell ref="BY52:CN52"/>
    <mergeCell ref="CO52:DD52"/>
    <mergeCell ref="BY58:CN58"/>
    <mergeCell ref="CO59:DD59"/>
    <mergeCell ref="BY57:CN57"/>
    <mergeCell ref="BY55:CN55"/>
    <mergeCell ref="CO58:DD58"/>
    <mergeCell ref="CO57:DD57"/>
    <mergeCell ref="BY59:CN59"/>
    <mergeCell ref="AB46:AG46"/>
    <mergeCell ref="AH46:BB46"/>
    <mergeCell ref="CO49:DD49"/>
    <mergeCell ref="CO55:DD55"/>
    <mergeCell ref="BY56:CN56"/>
    <mergeCell ref="CO56:DD56"/>
    <mergeCell ref="BY54:CN54"/>
    <mergeCell ref="CO54:DD54"/>
    <mergeCell ref="CO53:DD53"/>
    <mergeCell ref="CO51:DD51"/>
    <mergeCell ref="AB47:AG47"/>
    <mergeCell ref="AB45:AG45"/>
    <mergeCell ref="AB44:AG44"/>
    <mergeCell ref="AH44:BB44"/>
    <mergeCell ref="AH45:BB45"/>
    <mergeCell ref="BY51:CN51"/>
    <mergeCell ref="AH47:BB47"/>
    <mergeCell ref="BC45:BX45"/>
    <mergeCell ref="BY45:CN45"/>
    <mergeCell ref="BY46:CN46"/>
    <mergeCell ref="CO47:DD47"/>
    <mergeCell ref="CO48:DD48"/>
    <mergeCell ref="BC48:BX48"/>
    <mergeCell ref="BY48:CN48"/>
    <mergeCell ref="CO45:DD45"/>
    <mergeCell ref="CO44:DD44"/>
    <mergeCell ref="BC44:BX44"/>
    <mergeCell ref="BY44:CN44"/>
    <mergeCell ref="CO46:DD46"/>
    <mergeCell ref="BC46:BX46"/>
    <mergeCell ref="AB49:AG49"/>
    <mergeCell ref="AH49:BB49"/>
    <mergeCell ref="BC49:BX49"/>
    <mergeCell ref="BY49:CN49"/>
    <mergeCell ref="BC47:BX47"/>
    <mergeCell ref="BY47:CN47"/>
    <mergeCell ref="AB48:AG48"/>
    <mergeCell ref="AH48:BB48"/>
    <mergeCell ref="BY41:CN41"/>
    <mergeCell ref="CO42:DD42"/>
    <mergeCell ref="BC43:BX43"/>
    <mergeCell ref="CO43:DD43"/>
    <mergeCell ref="CO40:DD40"/>
    <mergeCell ref="BY42:CN42"/>
    <mergeCell ref="AB42:AG42"/>
    <mergeCell ref="AH42:BB42"/>
    <mergeCell ref="BC42:BX42"/>
    <mergeCell ref="AH40:BB40"/>
    <mergeCell ref="BC40:BX40"/>
    <mergeCell ref="AB36:AG36"/>
    <mergeCell ref="AH36:BB36"/>
    <mergeCell ref="AH41:BB41"/>
    <mergeCell ref="BC41:BX41"/>
    <mergeCell ref="AB37:AG37"/>
    <mergeCell ref="BO1:DD1"/>
    <mergeCell ref="BY18:CN18"/>
    <mergeCell ref="CO18:DD18"/>
    <mergeCell ref="B18:AA18"/>
    <mergeCell ref="AB18:AG18"/>
    <mergeCell ref="AH18:BB18"/>
    <mergeCell ref="BC18:BX18"/>
    <mergeCell ref="A10:DD10"/>
    <mergeCell ref="CO7:DD7"/>
    <mergeCell ref="CO8:DD8"/>
  </mergeCells>
  <printOptions/>
  <pageMargins left="0.19" right="0.16" top="0.5905511811023623" bottom="0.3937007874015748" header="0.2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5"/>
  <sheetViews>
    <sheetView tabSelected="1" view="pageBreakPreview" zoomScaleSheetLayoutView="100" zoomScalePageLayoutView="0" workbookViewId="0" topLeftCell="A1">
      <selection activeCell="A37" sqref="A37:AA37"/>
    </sheetView>
  </sheetViews>
  <sheetFormatPr defaultColWidth="0.875" defaultRowHeight="12.75"/>
  <cols>
    <col min="1" max="26" width="0.875" style="1" customWidth="1"/>
    <col min="27" max="27" width="11.75390625" style="1" customWidth="1"/>
    <col min="28" max="53" width="0.875" style="1" customWidth="1"/>
    <col min="54" max="54" width="6.375" style="1" customWidth="1"/>
    <col min="55" max="70" width="0.875" style="1" customWidth="1"/>
    <col min="71" max="76" width="0.875" style="1" hidden="1" customWidth="1"/>
    <col min="77" max="16384" width="0.875" style="1" customWidth="1"/>
  </cols>
  <sheetData>
    <row r="1" ht="12">
      <c r="DD1" s="4" t="s">
        <v>29</v>
      </c>
    </row>
    <row r="2" spans="1:108" s="3" customFormat="1" ht="22.5" customHeight="1">
      <c r="A2" s="142" t="s">
        <v>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</row>
    <row r="3" spans="1:108" ht="34.5" customHeight="1">
      <c r="A3" s="93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 t="s">
        <v>1</v>
      </c>
      <c r="AC3" s="90"/>
      <c r="AD3" s="90"/>
      <c r="AE3" s="90"/>
      <c r="AF3" s="90"/>
      <c r="AG3" s="90"/>
      <c r="AH3" s="90" t="s">
        <v>43</v>
      </c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 t="s">
        <v>38</v>
      </c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 t="s">
        <v>2</v>
      </c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 t="s">
        <v>3</v>
      </c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6"/>
    </row>
    <row r="4" spans="1:108" s="18" customFormat="1" ht="12" customHeight="1" thickBot="1">
      <c r="A4" s="94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1">
        <v>2</v>
      </c>
      <c r="AC4" s="91"/>
      <c r="AD4" s="91"/>
      <c r="AE4" s="91"/>
      <c r="AF4" s="91"/>
      <c r="AG4" s="91"/>
      <c r="AH4" s="91">
        <v>3</v>
      </c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>
        <v>4</v>
      </c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>
        <v>5</v>
      </c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>
        <v>6</v>
      </c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7"/>
    </row>
    <row r="5" spans="1:108" ht="14.25" customHeight="1">
      <c r="A5" s="17" t="s">
        <v>31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107" t="s">
        <v>13</v>
      </c>
      <c r="AC5" s="92"/>
      <c r="AD5" s="92"/>
      <c r="AE5" s="92"/>
      <c r="AF5" s="92"/>
      <c r="AG5" s="92"/>
      <c r="AH5" s="92" t="s">
        <v>6</v>
      </c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7">
        <f>BC7+BC8+BC9+BC10+BC11+BC12+BC13+BC14+BC15+BC16+BC17+BC18+BC19+BC20+BC21+BC22+BC23+BC24+BC25+BC26+BC27+BC28+BC29+BC30+BC31+BC32+BC33+BC34+BC35+BC36+BC37+BC38+BC39+BC40+BC41+BC42+BC43+BC44+BC45+BC46+BC47+BC48+BC49+BC50+BC51+BC52</f>
        <v>7266688.15</v>
      </c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>
        <f>SUM(BY7:CN52)</f>
        <v>6960130.47</v>
      </c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>
        <f>SUM(CO7:DD52)</f>
        <v>306557.67999999993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8"/>
    </row>
    <row r="6" spans="1:108" ht="13.5" customHeight="1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  <c r="AB6" s="88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ht="25.5" customHeight="1">
      <c r="A7" s="165" t="s">
        <v>162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6"/>
      <c r="AB7" s="159"/>
      <c r="AC7" s="160"/>
      <c r="AD7" s="160"/>
      <c r="AE7" s="160"/>
      <c r="AF7" s="160"/>
      <c r="AG7" s="160"/>
      <c r="AH7" s="150" t="s">
        <v>165</v>
      </c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2"/>
      <c r="BC7" s="153">
        <v>524300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5"/>
      <c r="BY7" s="156">
        <v>524203.11</v>
      </c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8"/>
      <c r="CO7" s="140">
        <f aca="true" t="shared" si="0" ref="CO7:CO40">BC7-BY7</f>
        <v>96.89000000001397</v>
      </c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1"/>
    </row>
    <row r="8" spans="1:108" ht="35.25" customHeight="1">
      <c r="A8" s="110" t="s">
        <v>163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1"/>
      <c r="AB8" s="41"/>
      <c r="AC8" s="42"/>
      <c r="AD8" s="42"/>
      <c r="AE8" s="42"/>
      <c r="AF8" s="42"/>
      <c r="AG8" s="43"/>
      <c r="AH8" s="132" t="s">
        <v>166</v>
      </c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4"/>
      <c r="BC8" s="135">
        <v>39800</v>
      </c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7"/>
      <c r="BY8" s="129">
        <v>39762.51</v>
      </c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1"/>
      <c r="CO8" s="140">
        <f t="shared" si="0"/>
        <v>37.48999999999796</v>
      </c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1"/>
    </row>
    <row r="9" spans="1:108" ht="47.25" customHeight="1">
      <c r="A9" s="110" t="s">
        <v>164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41"/>
      <c r="AC9" s="42"/>
      <c r="AD9" s="42"/>
      <c r="AE9" s="42"/>
      <c r="AF9" s="42"/>
      <c r="AG9" s="43"/>
      <c r="AH9" s="132" t="s">
        <v>167</v>
      </c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4"/>
      <c r="BC9" s="135">
        <v>170400</v>
      </c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7"/>
      <c r="BY9" s="129">
        <v>170317.51</v>
      </c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1"/>
      <c r="CO9" s="140">
        <f t="shared" si="0"/>
        <v>82.48999999999069</v>
      </c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1"/>
    </row>
    <row r="10" spans="1:108" ht="26.25" customHeight="1">
      <c r="A10" s="110" t="s">
        <v>162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1"/>
      <c r="AB10" s="41"/>
      <c r="AC10" s="42"/>
      <c r="AD10" s="42"/>
      <c r="AE10" s="42"/>
      <c r="AF10" s="42"/>
      <c r="AG10" s="43"/>
      <c r="AH10" s="150" t="s">
        <v>211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2"/>
      <c r="BC10" s="135">
        <v>1617900</v>
      </c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7"/>
      <c r="BY10" s="129">
        <v>1617096.61</v>
      </c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1"/>
      <c r="CO10" s="140">
        <f t="shared" si="0"/>
        <v>803.3899999998976</v>
      </c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1"/>
    </row>
    <row r="11" spans="1:108" ht="36" customHeight="1">
      <c r="A11" s="110" t="s">
        <v>163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1"/>
      <c r="AB11" s="41"/>
      <c r="AC11" s="42"/>
      <c r="AD11" s="42"/>
      <c r="AE11" s="42"/>
      <c r="AF11" s="42"/>
      <c r="AG11" s="43"/>
      <c r="AH11" s="132" t="s">
        <v>212</v>
      </c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4"/>
      <c r="BC11" s="135">
        <v>166200</v>
      </c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7"/>
      <c r="BY11" s="129">
        <v>166056.66</v>
      </c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1"/>
      <c r="CO11" s="140">
        <f>BC11-BY11</f>
        <v>143.3399999999965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1"/>
    </row>
    <row r="12" spans="1:108" ht="48.75" customHeight="1">
      <c r="A12" s="110" t="s">
        <v>164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1"/>
      <c r="AB12" s="70"/>
      <c r="AC12" s="52"/>
      <c r="AD12" s="52"/>
      <c r="AE12" s="52"/>
      <c r="AF12" s="52"/>
      <c r="AG12" s="52"/>
      <c r="AH12" s="132" t="s">
        <v>168</v>
      </c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4"/>
      <c r="BC12" s="135">
        <v>538900</v>
      </c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7"/>
      <c r="BY12" s="129">
        <v>538512.45</v>
      </c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1"/>
      <c r="CO12" s="140">
        <f t="shared" si="0"/>
        <v>387.55000000004657</v>
      </c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1"/>
    </row>
    <row r="13" spans="1:108" ht="34.5" customHeight="1">
      <c r="A13" s="110" t="s">
        <v>169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1"/>
      <c r="AB13" s="70"/>
      <c r="AC13" s="52"/>
      <c r="AD13" s="52"/>
      <c r="AE13" s="52"/>
      <c r="AF13" s="52"/>
      <c r="AG13" s="52"/>
      <c r="AH13" s="132" t="s">
        <v>213</v>
      </c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35">
        <v>4900</v>
      </c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7"/>
      <c r="BY13" s="129">
        <v>3663.52</v>
      </c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1"/>
      <c r="CO13" s="140">
        <f aca="true" t="shared" si="1" ref="CO13:CO19">BC13-BY13</f>
        <v>1236.48</v>
      </c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1"/>
    </row>
    <row r="14" spans="1:108" ht="35.25" customHeight="1">
      <c r="A14" s="110" t="s">
        <v>169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1"/>
      <c r="AB14" s="70"/>
      <c r="AC14" s="52"/>
      <c r="AD14" s="52"/>
      <c r="AE14" s="52"/>
      <c r="AF14" s="52"/>
      <c r="AG14" s="52"/>
      <c r="AH14" s="132" t="s">
        <v>170</v>
      </c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4"/>
      <c r="BC14" s="135">
        <v>573500</v>
      </c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7"/>
      <c r="BY14" s="129">
        <v>573128.77</v>
      </c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1"/>
      <c r="CO14" s="140">
        <f t="shared" si="1"/>
        <v>371.2299999999814</v>
      </c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1"/>
    </row>
    <row r="15" spans="1:108" ht="23.25" customHeight="1">
      <c r="A15" s="110" t="s">
        <v>171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70"/>
      <c r="AC15" s="52"/>
      <c r="AD15" s="52"/>
      <c r="AE15" s="52"/>
      <c r="AF15" s="52"/>
      <c r="AG15" s="52"/>
      <c r="AH15" s="132" t="s">
        <v>214</v>
      </c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4"/>
      <c r="BC15" s="135">
        <v>1000</v>
      </c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7"/>
      <c r="BY15" s="129">
        <v>934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1"/>
      <c r="CO15" s="140">
        <f t="shared" si="1"/>
        <v>66</v>
      </c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1"/>
    </row>
    <row r="16" spans="1:108" ht="23.25" customHeight="1">
      <c r="A16" s="110" t="s">
        <v>172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1"/>
      <c r="AB16" s="41"/>
      <c r="AC16" s="42"/>
      <c r="AD16" s="42"/>
      <c r="AE16" s="42"/>
      <c r="AF16" s="42"/>
      <c r="AG16" s="43"/>
      <c r="AH16" s="132" t="s">
        <v>215</v>
      </c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4"/>
      <c r="BC16" s="135">
        <v>5200</v>
      </c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7"/>
      <c r="BY16" s="129">
        <v>5132.15</v>
      </c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1"/>
      <c r="CO16" s="140">
        <f t="shared" si="1"/>
        <v>67.85000000000036</v>
      </c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1"/>
    </row>
    <row r="17" spans="1:108" ht="33.75" customHeight="1">
      <c r="A17" s="110" t="s">
        <v>169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70"/>
      <c r="AC17" s="52"/>
      <c r="AD17" s="52"/>
      <c r="AE17" s="52"/>
      <c r="AF17" s="52"/>
      <c r="AG17" s="52"/>
      <c r="AH17" s="132" t="s">
        <v>173</v>
      </c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4"/>
      <c r="BC17" s="135">
        <v>48000</v>
      </c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7"/>
      <c r="BY17" s="129">
        <v>47894</v>
      </c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1"/>
      <c r="CO17" s="140">
        <f t="shared" si="1"/>
        <v>106</v>
      </c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1"/>
    </row>
    <row r="18" spans="1:108" ht="36" customHeight="1">
      <c r="A18" s="110" t="s">
        <v>169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1"/>
      <c r="AB18" s="41"/>
      <c r="AC18" s="42"/>
      <c r="AD18" s="42"/>
      <c r="AE18" s="42"/>
      <c r="AF18" s="42"/>
      <c r="AG18" s="43"/>
      <c r="AH18" s="132" t="s">
        <v>174</v>
      </c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4"/>
      <c r="BC18" s="135">
        <v>11200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7"/>
      <c r="BY18" s="129">
        <v>11195.74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1"/>
      <c r="CO18" s="140">
        <f t="shared" si="1"/>
        <v>4.260000000000218</v>
      </c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1"/>
    </row>
    <row r="19" spans="1:108" ht="33" customHeight="1">
      <c r="A19" s="110" t="s">
        <v>169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1"/>
      <c r="AB19" s="41"/>
      <c r="AC19" s="42"/>
      <c r="AD19" s="42"/>
      <c r="AE19" s="42"/>
      <c r="AF19" s="42"/>
      <c r="AG19" s="43"/>
      <c r="AH19" s="132" t="s">
        <v>175</v>
      </c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4"/>
      <c r="BC19" s="135">
        <v>200</v>
      </c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7"/>
      <c r="BY19" s="129">
        <v>200</v>
      </c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1"/>
      <c r="CO19" s="140">
        <f t="shared" si="1"/>
        <v>0</v>
      </c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</row>
    <row r="20" spans="1:108" ht="21.75" customHeight="1">
      <c r="A20" s="110" t="s">
        <v>172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1"/>
      <c r="AB20" s="70"/>
      <c r="AC20" s="52"/>
      <c r="AD20" s="52"/>
      <c r="AE20" s="52"/>
      <c r="AF20" s="52"/>
      <c r="AG20" s="52"/>
      <c r="AH20" s="132" t="s">
        <v>176</v>
      </c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4"/>
      <c r="BC20" s="135">
        <v>165900</v>
      </c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7"/>
      <c r="BY20" s="129">
        <v>165900</v>
      </c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1"/>
      <c r="CO20" s="140">
        <f t="shared" si="0"/>
        <v>0</v>
      </c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1"/>
    </row>
    <row r="21" spans="1:108" ht="20.25" customHeight="1">
      <c r="A21" s="110" t="s">
        <v>216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  <c r="AB21" s="70"/>
      <c r="AC21" s="52"/>
      <c r="AD21" s="52"/>
      <c r="AE21" s="52"/>
      <c r="AF21" s="52"/>
      <c r="AG21" s="52"/>
      <c r="AH21" s="132" t="s">
        <v>177</v>
      </c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4"/>
      <c r="BC21" s="135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7"/>
      <c r="BY21" s="129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1"/>
      <c r="CO21" s="140">
        <f t="shared" si="0"/>
        <v>0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1"/>
    </row>
    <row r="22" spans="1:108" ht="22.5" customHeight="1">
      <c r="A22" s="110" t="s">
        <v>178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41"/>
      <c r="AC22" s="42"/>
      <c r="AD22" s="42"/>
      <c r="AE22" s="42"/>
      <c r="AF22" s="42"/>
      <c r="AG22" s="43"/>
      <c r="AH22" s="132" t="s">
        <v>179</v>
      </c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4"/>
      <c r="BC22" s="135">
        <v>6000</v>
      </c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7"/>
      <c r="BY22" s="129">
        <v>6000</v>
      </c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1"/>
      <c r="CO22" s="140">
        <f>BC22-BY22</f>
        <v>0</v>
      </c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1"/>
    </row>
    <row r="23" spans="1:108" ht="33.75" customHeight="1">
      <c r="A23" s="110" t="s">
        <v>169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1"/>
      <c r="AB23" s="41"/>
      <c r="AC23" s="42"/>
      <c r="AD23" s="42"/>
      <c r="AE23" s="42"/>
      <c r="AF23" s="42"/>
      <c r="AG23" s="43"/>
      <c r="AH23" s="132" t="s">
        <v>180</v>
      </c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4"/>
      <c r="BC23" s="135">
        <v>16000</v>
      </c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7"/>
      <c r="BY23" s="129">
        <v>15925.5</v>
      </c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1"/>
      <c r="CO23" s="140">
        <f t="shared" si="0"/>
        <v>74.5</v>
      </c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1"/>
    </row>
    <row r="24" spans="1:108" ht="36.75" customHeight="1">
      <c r="A24" s="110" t="s">
        <v>169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1"/>
      <c r="AB24" s="70"/>
      <c r="AC24" s="52"/>
      <c r="AD24" s="52"/>
      <c r="AE24" s="52"/>
      <c r="AF24" s="52"/>
      <c r="AG24" s="52"/>
      <c r="AH24" s="132" t="s">
        <v>181</v>
      </c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4"/>
      <c r="BC24" s="135">
        <v>11000</v>
      </c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7"/>
      <c r="BY24" s="129">
        <v>11000</v>
      </c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1"/>
      <c r="CO24" s="140">
        <f t="shared" si="0"/>
        <v>0</v>
      </c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1"/>
    </row>
    <row r="25" spans="1:108" ht="34.5" customHeight="1">
      <c r="A25" s="110" t="s">
        <v>169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1"/>
      <c r="AB25" s="70"/>
      <c r="AC25" s="52"/>
      <c r="AD25" s="52"/>
      <c r="AE25" s="52"/>
      <c r="AF25" s="52"/>
      <c r="AG25" s="52"/>
      <c r="AH25" s="132" t="s">
        <v>182</v>
      </c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4"/>
      <c r="BC25" s="135">
        <v>41300</v>
      </c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7"/>
      <c r="BY25" s="129">
        <v>41300</v>
      </c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1"/>
      <c r="CO25" s="140">
        <f>BC25-BY25</f>
        <v>0</v>
      </c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32.25" customHeight="1">
      <c r="A26" s="110" t="s">
        <v>169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1"/>
      <c r="AB26" s="41"/>
      <c r="AC26" s="42"/>
      <c r="AD26" s="42"/>
      <c r="AE26" s="42"/>
      <c r="AF26" s="42"/>
      <c r="AG26" s="43"/>
      <c r="AH26" s="132" t="s">
        <v>183</v>
      </c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4"/>
      <c r="BC26" s="129">
        <v>66007.68</v>
      </c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1"/>
      <c r="BY26" s="129">
        <v>65945.33</v>
      </c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1"/>
      <c r="CO26" s="140">
        <f>BC26-BY26</f>
        <v>62.34999999999127</v>
      </c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1"/>
    </row>
    <row r="27" spans="1:108" ht="30.75" customHeight="1">
      <c r="A27" s="110" t="s">
        <v>169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1"/>
      <c r="AB27" s="70"/>
      <c r="AC27" s="52"/>
      <c r="AD27" s="52"/>
      <c r="AE27" s="52"/>
      <c r="AF27" s="52"/>
      <c r="AG27" s="52"/>
      <c r="AH27" s="132" t="s">
        <v>184</v>
      </c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4"/>
      <c r="BC27" s="135">
        <v>10000</v>
      </c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7"/>
      <c r="BY27" s="129">
        <v>10000</v>
      </c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1"/>
      <c r="CO27" s="140">
        <f t="shared" si="0"/>
        <v>0</v>
      </c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33.75" customHeight="1">
      <c r="A28" s="110" t="s">
        <v>169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1"/>
      <c r="AB28" s="41"/>
      <c r="AC28" s="42"/>
      <c r="AD28" s="42"/>
      <c r="AE28" s="42"/>
      <c r="AF28" s="42"/>
      <c r="AG28" s="43"/>
      <c r="AH28" s="132" t="s">
        <v>185</v>
      </c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4"/>
      <c r="BC28" s="135">
        <v>16000</v>
      </c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7"/>
      <c r="BY28" s="129">
        <v>15930</v>
      </c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1"/>
      <c r="CO28" s="140">
        <f>BC28-BY28</f>
        <v>70</v>
      </c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1"/>
    </row>
    <row r="29" spans="1:108" ht="17.25" customHeight="1">
      <c r="A29" s="110" t="s">
        <v>178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1"/>
      <c r="AB29" s="70"/>
      <c r="AC29" s="52"/>
      <c r="AD29" s="52"/>
      <c r="AE29" s="52"/>
      <c r="AF29" s="52"/>
      <c r="AG29" s="52"/>
      <c r="AH29" s="132" t="s">
        <v>186</v>
      </c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4"/>
      <c r="BC29" s="135">
        <v>20000</v>
      </c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7"/>
      <c r="BY29" s="129">
        <v>20000</v>
      </c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1"/>
      <c r="CO29" s="140">
        <f>BC29-BY29</f>
        <v>0</v>
      </c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26.25" customHeight="1">
      <c r="A30" s="110" t="s">
        <v>162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1"/>
      <c r="AB30" s="70"/>
      <c r="AC30" s="52"/>
      <c r="AD30" s="52"/>
      <c r="AE30" s="52"/>
      <c r="AF30" s="52"/>
      <c r="AG30" s="52"/>
      <c r="AH30" s="132" t="s">
        <v>187</v>
      </c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4"/>
      <c r="BC30" s="129">
        <v>53686.72</v>
      </c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1"/>
      <c r="BY30" s="129">
        <v>53686.72</v>
      </c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1"/>
      <c r="CO30" s="140">
        <f t="shared" si="0"/>
        <v>0</v>
      </c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1"/>
    </row>
    <row r="31" spans="1:108" ht="48" customHeight="1">
      <c r="A31" s="110" t="s">
        <v>164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  <c r="AB31" s="70"/>
      <c r="AC31" s="52"/>
      <c r="AD31" s="52"/>
      <c r="AE31" s="52"/>
      <c r="AF31" s="52"/>
      <c r="AG31" s="52"/>
      <c r="AH31" s="132" t="s">
        <v>188</v>
      </c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4"/>
      <c r="BC31" s="129">
        <v>16213.28</v>
      </c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1"/>
      <c r="BY31" s="129">
        <v>16213.28</v>
      </c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1"/>
      <c r="CO31" s="140">
        <f t="shared" si="0"/>
        <v>0</v>
      </c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1"/>
    </row>
    <row r="32" spans="1:108" ht="17.25" customHeight="1">
      <c r="A32" s="110" t="s">
        <v>189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1"/>
      <c r="AB32" s="70"/>
      <c r="AC32" s="52"/>
      <c r="AD32" s="52"/>
      <c r="AE32" s="52"/>
      <c r="AF32" s="52"/>
      <c r="AG32" s="52"/>
      <c r="AH32" s="132" t="s">
        <v>190</v>
      </c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4"/>
      <c r="BC32" s="135">
        <v>33200</v>
      </c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7"/>
      <c r="BY32" s="129">
        <v>33200</v>
      </c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1"/>
      <c r="CO32" s="140">
        <f>BC32-BY32</f>
        <v>0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34.5" customHeight="1">
      <c r="A33" s="110" t="s">
        <v>169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1"/>
      <c r="AB33" s="70"/>
      <c r="AC33" s="52"/>
      <c r="AD33" s="52"/>
      <c r="AE33" s="52"/>
      <c r="AF33" s="52"/>
      <c r="AG33" s="52"/>
      <c r="AH33" s="132" t="s">
        <v>191</v>
      </c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135">
        <v>10400</v>
      </c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7"/>
      <c r="BY33" s="129">
        <v>10311.9</v>
      </c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1"/>
      <c r="CO33" s="140">
        <f>BC33-BY33</f>
        <v>88.10000000000036</v>
      </c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1"/>
    </row>
    <row r="34" spans="1:108" ht="35.25" customHeight="1">
      <c r="A34" s="110" t="s">
        <v>169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1"/>
      <c r="AB34" s="70"/>
      <c r="AC34" s="52"/>
      <c r="AD34" s="52"/>
      <c r="AE34" s="52"/>
      <c r="AF34" s="52"/>
      <c r="AG34" s="52"/>
      <c r="AH34" s="132" t="s">
        <v>217</v>
      </c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  <c r="BC34" s="129">
        <v>1000</v>
      </c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1"/>
      <c r="BY34" s="129">
        <v>1000</v>
      </c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1"/>
      <c r="CO34" s="140">
        <f t="shared" si="0"/>
        <v>0</v>
      </c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34.5" customHeight="1">
      <c r="A35" s="110" t="s">
        <v>169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1"/>
      <c r="AB35" s="70"/>
      <c r="AC35" s="52"/>
      <c r="AD35" s="52"/>
      <c r="AE35" s="52"/>
      <c r="AF35" s="52"/>
      <c r="AG35" s="52"/>
      <c r="AH35" s="132" t="s">
        <v>192</v>
      </c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4"/>
      <c r="BC35" s="129">
        <v>621567.47</v>
      </c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1"/>
      <c r="BY35" s="129">
        <v>325666.84</v>
      </c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1"/>
      <c r="CO35" s="140">
        <f t="shared" si="0"/>
        <v>295900.62999999995</v>
      </c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1"/>
    </row>
    <row r="36" spans="1:108" ht="34.5" customHeight="1">
      <c r="A36" s="110" t="s">
        <v>169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1"/>
      <c r="AB36" s="41"/>
      <c r="AC36" s="42"/>
      <c r="AD36" s="42"/>
      <c r="AE36" s="42"/>
      <c r="AF36" s="42"/>
      <c r="AG36" s="43"/>
      <c r="AH36" s="132" t="s">
        <v>218</v>
      </c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4"/>
      <c r="BC36" s="135">
        <v>100000</v>
      </c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26"/>
      <c r="BT36" s="26"/>
      <c r="BU36" s="26"/>
      <c r="BV36" s="26"/>
      <c r="BW36" s="26"/>
      <c r="BX36" s="27"/>
      <c r="BY36" s="129">
        <v>93379</v>
      </c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1"/>
      <c r="CO36" s="140">
        <f>BC36-BY36</f>
        <v>6621</v>
      </c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44.25" customHeight="1">
      <c r="A37" s="234" t="s">
        <v>193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5"/>
      <c r="AB37" s="88"/>
      <c r="AC37" s="89"/>
      <c r="AD37" s="89"/>
      <c r="AE37" s="89"/>
      <c r="AF37" s="89"/>
      <c r="AG37" s="89"/>
      <c r="AH37" s="171" t="s">
        <v>194</v>
      </c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174">
        <v>14900</v>
      </c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6"/>
      <c r="BY37" s="168">
        <v>14848.71</v>
      </c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70"/>
      <c r="CO37" s="161">
        <f t="shared" si="0"/>
        <v>51.29000000000087</v>
      </c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2"/>
    </row>
    <row r="38" spans="1:108" ht="43.5" customHeight="1">
      <c r="A38" s="233" t="s">
        <v>193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52"/>
      <c r="AC38" s="52"/>
      <c r="AD38" s="52"/>
      <c r="AE38" s="52"/>
      <c r="AF38" s="52"/>
      <c r="AG38" s="52"/>
      <c r="AH38" s="164" t="s">
        <v>195</v>
      </c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7">
        <v>409400</v>
      </c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3">
        <v>409399.97</v>
      </c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37">
        <f t="shared" si="0"/>
        <v>0.030000000027939677</v>
      </c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</row>
    <row r="39" spans="1:108" ht="35.25" customHeight="1">
      <c r="A39" s="177" t="s">
        <v>169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52"/>
      <c r="AC39" s="52"/>
      <c r="AD39" s="52"/>
      <c r="AE39" s="52"/>
      <c r="AF39" s="52"/>
      <c r="AG39" s="52"/>
      <c r="AH39" s="164" t="s">
        <v>196</v>
      </c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7">
        <v>15000</v>
      </c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3">
        <v>14999.04</v>
      </c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37">
        <f>BC39-BY39</f>
        <v>0.9599999999991269</v>
      </c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</row>
    <row r="40" spans="1:108" ht="30.75" customHeight="1">
      <c r="A40" s="165" t="s">
        <v>169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6"/>
      <c r="AB40" s="159"/>
      <c r="AC40" s="160"/>
      <c r="AD40" s="160"/>
      <c r="AE40" s="160"/>
      <c r="AF40" s="160"/>
      <c r="AG40" s="160"/>
      <c r="AH40" s="150" t="s">
        <v>197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2"/>
      <c r="BC40" s="156">
        <v>5000</v>
      </c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8"/>
      <c r="BY40" s="156">
        <v>4947.6</v>
      </c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8"/>
      <c r="CO40" s="140">
        <f t="shared" si="0"/>
        <v>52.399999999999636</v>
      </c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1"/>
    </row>
    <row r="41" spans="1:108" ht="33" customHeight="1">
      <c r="A41" s="110" t="s">
        <v>169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/>
      <c r="AB41" s="41"/>
      <c r="AC41" s="42"/>
      <c r="AD41" s="42"/>
      <c r="AE41" s="42"/>
      <c r="AF41" s="42"/>
      <c r="AG41" s="43"/>
      <c r="AH41" s="132" t="s">
        <v>219</v>
      </c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135">
        <v>136100</v>
      </c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7"/>
      <c r="BY41" s="129">
        <v>136036.39</v>
      </c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1"/>
      <c r="CO41" s="34">
        <f aca="true" t="shared" si="2" ref="CO41:CO52">BC41-BY41</f>
        <v>63.60999999998603</v>
      </c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58"/>
    </row>
    <row r="42" spans="1:108" ht="33" customHeight="1">
      <c r="A42" s="110" t="s">
        <v>169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1"/>
      <c r="AB42" s="41"/>
      <c r="AC42" s="42"/>
      <c r="AD42" s="42"/>
      <c r="AE42" s="42"/>
      <c r="AF42" s="42"/>
      <c r="AG42" s="43"/>
      <c r="AH42" s="132" t="s">
        <v>198</v>
      </c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35">
        <v>302000</v>
      </c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7"/>
      <c r="BY42" s="129">
        <v>302000</v>
      </c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1"/>
      <c r="CO42" s="34">
        <f t="shared" si="2"/>
        <v>0</v>
      </c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58"/>
    </row>
    <row r="43" spans="1:108" ht="34.5" customHeight="1">
      <c r="A43" s="110" t="s">
        <v>169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1"/>
      <c r="AB43" s="41"/>
      <c r="AC43" s="42"/>
      <c r="AD43" s="42"/>
      <c r="AE43" s="42"/>
      <c r="AF43" s="42"/>
      <c r="AG43" s="43"/>
      <c r="AH43" s="132" t="s">
        <v>199</v>
      </c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4"/>
      <c r="BC43" s="135">
        <v>6700</v>
      </c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7"/>
      <c r="BY43" s="129">
        <v>6630.6</v>
      </c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1"/>
      <c r="CO43" s="34">
        <f t="shared" si="2"/>
        <v>69.39999999999964</v>
      </c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58"/>
    </row>
    <row r="44" spans="1:108" ht="35.25" customHeight="1">
      <c r="A44" s="110" t="s">
        <v>169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41"/>
      <c r="AC44" s="42"/>
      <c r="AD44" s="42"/>
      <c r="AE44" s="42"/>
      <c r="AF44" s="42"/>
      <c r="AG44" s="43"/>
      <c r="AH44" s="132" t="s">
        <v>220</v>
      </c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4"/>
      <c r="BC44" s="135">
        <v>1900</v>
      </c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7"/>
      <c r="BY44" s="129">
        <v>1896.7</v>
      </c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1"/>
      <c r="CO44" s="34">
        <f t="shared" si="2"/>
        <v>3.2999999999999545</v>
      </c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58"/>
    </row>
    <row r="45" spans="1:108" ht="21" customHeight="1">
      <c r="A45" s="110" t="s">
        <v>189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1"/>
      <c r="AB45" s="41"/>
      <c r="AC45" s="42"/>
      <c r="AD45" s="42"/>
      <c r="AE45" s="42"/>
      <c r="AF45" s="42"/>
      <c r="AG45" s="43"/>
      <c r="AH45" s="132" t="s">
        <v>200</v>
      </c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C45" s="135">
        <v>48800</v>
      </c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7"/>
      <c r="BY45" s="129">
        <v>48800</v>
      </c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1"/>
      <c r="CO45" s="34">
        <f t="shared" si="2"/>
        <v>0</v>
      </c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58"/>
    </row>
    <row r="46" spans="1:108" ht="35.25" customHeight="1">
      <c r="A46" s="110" t="s">
        <v>169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1"/>
      <c r="AB46" s="41"/>
      <c r="AC46" s="42"/>
      <c r="AD46" s="42"/>
      <c r="AE46" s="42"/>
      <c r="AF46" s="42"/>
      <c r="AG46" s="43"/>
      <c r="AH46" s="132" t="s">
        <v>201</v>
      </c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4"/>
      <c r="BC46" s="135">
        <v>37800</v>
      </c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7"/>
      <c r="BY46" s="129">
        <v>37800</v>
      </c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1"/>
      <c r="CO46" s="34">
        <f t="shared" si="2"/>
        <v>0</v>
      </c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58"/>
    </row>
    <row r="47" spans="1:108" ht="22.5" customHeight="1">
      <c r="A47" s="110" t="s">
        <v>202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1"/>
      <c r="AB47" s="41"/>
      <c r="AC47" s="42"/>
      <c r="AD47" s="42"/>
      <c r="AE47" s="42"/>
      <c r="AF47" s="42"/>
      <c r="AG47" s="43"/>
      <c r="AH47" s="132" t="s">
        <v>203</v>
      </c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35">
        <v>104100</v>
      </c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7"/>
      <c r="BY47" s="129">
        <v>104002.86</v>
      </c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1"/>
      <c r="CO47" s="34">
        <f t="shared" si="2"/>
        <v>97.13999999999942</v>
      </c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58"/>
    </row>
    <row r="48" spans="1:108" ht="41.25" customHeight="1">
      <c r="A48" s="138" t="s">
        <v>204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9"/>
      <c r="AB48" s="41"/>
      <c r="AC48" s="42"/>
      <c r="AD48" s="42"/>
      <c r="AE48" s="42"/>
      <c r="AF48" s="42"/>
      <c r="AG48" s="43"/>
      <c r="AH48" s="132" t="s">
        <v>205</v>
      </c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35">
        <v>1087500</v>
      </c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7"/>
      <c r="BY48" s="129">
        <v>1087500</v>
      </c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1"/>
      <c r="CO48" s="34">
        <f t="shared" si="2"/>
        <v>0</v>
      </c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58"/>
    </row>
    <row r="49" spans="1:108" ht="22.5" customHeight="1">
      <c r="A49" s="110" t="s">
        <v>206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1"/>
      <c r="AB49" s="41"/>
      <c r="AC49" s="42"/>
      <c r="AD49" s="42"/>
      <c r="AE49" s="42"/>
      <c r="AF49" s="42"/>
      <c r="AG49" s="43"/>
      <c r="AH49" s="132" t="s">
        <v>207</v>
      </c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35">
        <v>14623</v>
      </c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7"/>
      <c r="BY49" s="129">
        <v>14623</v>
      </c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1"/>
      <c r="CO49" s="34">
        <f t="shared" si="2"/>
        <v>0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58"/>
    </row>
    <row r="50" spans="1:108" ht="22.5" customHeight="1">
      <c r="A50" s="110" t="s">
        <v>206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1"/>
      <c r="AB50" s="41"/>
      <c r="AC50" s="42"/>
      <c r="AD50" s="42"/>
      <c r="AE50" s="42"/>
      <c r="AF50" s="42"/>
      <c r="AG50" s="43"/>
      <c r="AH50" s="132" t="s">
        <v>208</v>
      </c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4"/>
      <c r="BC50" s="135">
        <v>45290</v>
      </c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7"/>
      <c r="BY50" s="129">
        <v>45290</v>
      </c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1"/>
      <c r="CO50" s="34">
        <f t="shared" si="2"/>
        <v>0</v>
      </c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58"/>
    </row>
    <row r="51" spans="1:108" ht="43.5" customHeight="1">
      <c r="A51" s="138" t="s">
        <v>204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41"/>
      <c r="AC51" s="42"/>
      <c r="AD51" s="42"/>
      <c r="AE51" s="42"/>
      <c r="AF51" s="42"/>
      <c r="AG51" s="43"/>
      <c r="AH51" s="132" t="s">
        <v>209</v>
      </c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4"/>
      <c r="BC51" s="135">
        <v>142600</v>
      </c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7"/>
      <c r="BY51" s="129">
        <v>142600</v>
      </c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1"/>
      <c r="CO51" s="34">
        <f t="shared" si="2"/>
        <v>0</v>
      </c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58"/>
    </row>
    <row r="52" spans="1:108" ht="41.25" customHeight="1">
      <c r="A52" s="138" t="s">
        <v>204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41"/>
      <c r="AC52" s="42"/>
      <c r="AD52" s="42"/>
      <c r="AE52" s="42"/>
      <c r="AF52" s="42"/>
      <c r="AG52" s="43"/>
      <c r="AH52" s="132" t="s">
        <v>210</v>
      </c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4"/>
      <c r="BC52" s="135">
        <v>5200</v>
      </c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7"/>
      <c r="BY52" s="129">
        <v>5200</v>
      </c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1"/>
      <c r="CO52" s="34">
        <f t="shared" si="2"/>
        <v>0</v>
      </c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58"/>
    </row>
    <row r="53" spans="28:54" ht="9" customHeight="1" thickBot="1">
      <c r="AB53" s="15"/>
      <c r="AC53" s="16"/>
      <c r="AD53" s="16"/>
      <c r="AE53" s="16"/>
      <c r="AF53" s="16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108" ht="23.25" customHeight="1">
      <c r="A54" s="178" t="s">
        <v>34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9"/>
      <c r="AB54" s="182" t="s">
        <v>14</v>
      </c>
      <c r="AC54" s="181"/>
      <c r="AD54" s="181"/>
      <c r="AE54" s="181"/>
      <c r="AF54" s="181"/>
      <c r="AG54" s="181"/>
      <c r="AH54" s="180" t="s">
        <v>6</v>
      </c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43">
        <f>'стр.1'!BC13-'стр.2'!BC5</f>
        <v>-1066288.1500000004</v>
      </c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4"/>
      <c r="BY54" s="143">
        <f>'стр.1'!BY13-'стр.2'!BY5</f>
        <v>-693755.2800000003</v>
      </c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4"/>
      <c r="CO54" s="145" t="s">
        <v>49</v>
      </c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6"/>
    </row>
    <row r="55" spans="1:108" ht="1.5" customHeight="1" thickBo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9"/>
      <c r="AC55" s="10"/>
      <c r="AD55" s="10"/>
      <c r="AE55" s="10"/>
      <c r="AF55" s="10"/>
      <c r="AG55" s="10"/>
      <c r="AH55" s="12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2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2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2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1"/>
    </row>
  </sheetData>
  <sheetProtection/>
  <mergeCells count="306">
    <mergeCell ref="BC40:BX40"/>
    <mergeCell ref="BC52:BX52"/>
    <mergeCell ref="BC41:BX41"/>
    <mergeCell ref="CO24:DD24"/>
    <mergeCell ref="CO25:DD25"/>
    <mergeCell ref="BY30:CN30"/>
    <mergeCell ref="CO30:DD30"/>
    <mergeCell ref="CO27:DD27"/>
    <mergeCell ref="CO28:DD28"/>
    <mergeCell ref="CO19:DD19"/>
    <mergeCell ref="CO18:DD18"/>
    <mergeCell ref="CO23:DD23"/>
    <mergeCell ref="BY27:CN27"/>
    <mergeCell ref="CO29:DD29"/>
    <mergeCell ref="BY19:CN19"/>
    <mergeCell ref="CO22:DD22"/>
    <mergeCell ref="BY28:CN28"/>
    <mergeCell ref="CO21:DD21"/>
    <mergeCell ref="CO20:DD20"/>
    <mergeCell ref="BC23:BX23"/>
    <mergeCell ref="BY23:CN23"/>
    <mergeCell ref="BY22:CN22"/>
    <mergeCell ref="BY18:CN18"/>
    <mergeCell ref="BC20:BX20"/>
    <mergeCell ref="BY20:CN20"/>
    <mergeCell ref="BY21:CN21"/>
    <mergeCell ref="BC18:BX18"/>
    <mergeCell ref="A18:AA18"/>
    <mergeCell ref="A23:AA23"/>
    <mergeCell ref="A24:AA24"/>
    <mergeCell ref="A12:AA12"/>
    <mergeCell ref="A13:AA13"/>
    <mergeCell ref="A14:AA14"/>
    <mergeCell ref="AH41:BB41"/>
    <mergeCell ref="AB42:AG42"/>
    <mergeCell ref="AH42:BB42"/>
    <mergeCell ref="AH54:BB54"/>
    <mergeCell ref="AB54:AG54"/>
    <mergeCell ref="A28:AA28"/>
    <mergeCell ref="AB28:AG28"/>
    <mergeCell ref="AH40:BB40"/>
    <mergeCell ref="AH52:BB52"/>
    <mergeCell ref="A33:AA33"/>
    <mergeCell ref="A32:AA32"/>
    <mergeCell ref="A54:AA54"/>
    <mergeCell ref="AB40:AG40"/>
    <mergeCell ref="AB52:AG52"/>
    <mergeCell ref="AB41:AG41"/>
    <mergeCell ref="A52:AA52"/>
    <mergeCell ref="A34:AA34"/>
    <mergeCell ref="A35:AA35"/>
    <mergeCell ref="A36:AA36"/>
    <mergeCell ref="A40:AA40"/>
    <mergeCell ref="A37:AA37"/>
    <mergeCell ref="A38:AA38"/>
    <mergeCell ref="A39:AA39"/>
    <mergeCell ref="A41:AA41"/>
    <mergeCell ref="A42:AA42"/>
    <mergeCell ref="AB37:AG37"/>
    <mergeCell ref="AH34:BB34"/>
    <mergeCell ref="AB35:AG35"/>
    <mergeCell ref="AH35:BB35"/>
    <mergeCell ref="BY37:CN37"/>
    <mergeCell ref="BY34:CN34"/>
    <mergeCell ref="BC36:BR36"/>
    <mergeCell ref="AH37:BB37"/>
    <mergeCell ref="BC37:BX37"/>
    <mergeCell ref="BY36:CN36"/>
    <mergeCell ref="A20:AA20"/>
    <mergeCell ref="A21:AA21"/>
    <mergeCell ref="A16:AA16"/>
    <mergeCell ref="A19:AA19"/>
    <mergeCell ref="BC38:BX38"/>
    <mergeCell ref="BC39:BX39"/>
    <mergeCell ref="AB34:AG34"/>
    <mergeCell ref="AB30:AG30"/>
    <mergeCell ref="AB38:AG38"/>
    <mergeCell ref="AB32:AG32"/>
    <mergeCell ref="AH38:BB38"/>
    <mergeCell ref="AB39:AG39"/>
    <mergeCell ref="AH39:BB39"/>
    <mergeCell ref="A7:AA7"/>
    <mergeCell ref="A8:AA8"/>
    <mergeCell ref="A9:AA9"/>
    <mergeCell ref="A10:AA10"/>
    <mergeCell ref="A15:AA15"/>
    <mergeCell ref="A17:AA17"/>
    <mergeCell ref="A11:AA11"/>
    <mergeCell ref="CO38:DD38"/>
    <mergeCell ref="BY40:CN40"/>
    <mergeCell ref="CO40:DD40"/>
    <mergeCell ref="CO52:DD52"/>
    <mergeCell ref="BY52:CN52"/>
    <mergeCell ref="BY39:CN39"/>
    <mergeCell ref="CO39:DD39"/>
    <mergeCell ref="BY38:CN38"/>
    <mergeCell ref="AH29:BB29"/>
    <mergeCell ref="BC29:BX29"/>
    <mergeCell ref="AB27:AG27"/>
    <mergeCell ref="AH27:BB27"/>
    <mergeCell ref="BC28:BX28"/>
    <mergeCell ref="BY29:CN29"/>
    <mergeCell ref="AB21:AG21"/>
    <mergeCell ref="AH21:BB21"/>
    <mergeCell ref="BC21:BX21"/>
    <mergeCell ref="AH19:BB19"/>
    <mergeCell ref="BC19:BX19"/>
    <mergeCell ref="AB17:AG17"/>
    <mergeCell ref="AB19:AG19"/>
    <mergeCell ref="AB18:AG18"/>
    <mergeCell ref="AH18:BB18"/>
    <mergeCell ref="AB16:AG16"/>
    <mergeCell ref="AH16:BB16"/>
    <mergeCell ref="BC16:BX16"/>
    <mergeCell ref="AB15:AG15"/>
    <mergeCell ref="AB20:AG20"/>
    <mergeCell ref="AH20:BB20"/>
    <mergeCell ref="BC17:BX17"/>
    <mergeCell ref="AH17:BB17"/>
    <mergeCell ref="BY17:CN17"/>
    <mergeCell ref="CO17:DD17"/>
    <mergeCell ref="BY15:CN15"/>
    <mergeCell ref="CO15:DD15"/>
    <mergeCell ref="BY16:CN16"/>
    <mergeCell ref="CO16:DD16"/>
    <mergeCell ref="AH15:BB15"/>
    <mergeCell ref="BC15:BX15"/>
    <mergeCell ref="BY14:CN14"/>
    <mergeCell ref="CO14:DD14"/>
    <mergeCell ref="AB13:AG13"/>
    <mergeCell ref="AH13:BB13"/>
    <mergeCell ref="BC13:BX13"/>
    <mergeCell ref="AB14:AG14"/>
    <mergeCell ref="AH14:BB14"/>
    <mergeCell ref="BC14:BX14"/>
    <mergeCell ref="BC9:BX9"/>
    <mergeCell ref="CO9:DD9"/>
    <mergeCell ref="CO10:DD10"/>
    <mergeCell ref="AB12:AG12"/>
    <mergeCell ref="AH12:BB12"/>
    <mergeCell ref="BC12:BX12"/>
    <mergeCell ref="BY12:CN12"/>
    <mergeCell ref="AB11:AG11"/>
    <mergeCell ref="AH11:BB11"/>
    <mergeCell ref="BC11:BX11"/>
    <mergeCell ref="AB10:AG10"/>
    <mergeCell ref="AH10:BB10"/>
    <mergeCell ref="BC10:BX10"/>
    <mergeCell ref="BY10:CN10"/>
    <mergeCell ref="CO12:DD12"/>
    <mergeCell ref="BY13:CN13"/>
    <mergeCell ref="CO13:DD13"/>
    <mergeCell ref="BY11:CN11"/>
    <mergeCell ref="CO11:DD11"/>
    <mergeCell ref="AB9:AG9"/>
    <mergeCell ref="BY9:CN9"/>
    <mergeCell ref="AH9:BB9"/>
    <mergeCell ref="CO7:DD7"/>
    <mergeCell ref="AB8:AG8"/>
    <mergeCell ref="AH8:BB8"/>
    <mergeCell ref="BC8:BX8"/>
    <mergeCell ref="BY8:CN8"/>
    <mergeCell ref="CO8:DD8"/>
    <mergeCell ref="AB7:AG7"/>
    <mergeCell ref="BY7:CN7"/>
    <mergeCell ref="CO3:DD3"/>
    <mergeCell ref="BC4:BX4"/>
    <mergeCell ref="BY4:CN4"/>
    <mergeCell ref="CO4:DD4"/>
    <mergeCell ref="BC3:BX3"/>
    <mergeCell ref="BY3:CN3"/>
    <mergeCell ref="A3:AA3"/>
    <mergeCell ref="A4:AA4"/>
    <mergeCell ref="AB3:AG3"/>
    <mergeCell ref="AB4:AG4"/>
    <mergeCell ref="AH7:BB7"/>
    <mergeCell ref="BC7:BX7"/>
    <mergeCell ref="AH3:BB3"/>
    <mergeCell ref="BY5:CN5"/>
    <mergeCell ref="CO5:DD5"/>
    <mergeCell ref="BC6:BX6"/>
    <mergeCell ref="BY6:CN6"/>
    <mergeCell ref="CO6:DD6"/>
    <mergeCell ref="AH4:BB4"/>
    <mergeCell ref="AH5:BB5"/>
    <mergeCell ref="AH6:BB6"/>
    <mergeCell ref="BC5:BX5"/>
    <mergeCell ref="BC35:BX35"/>
    <mergeCell ref="BC34:BX34"/>
    <mergeCell ref="AB5:AG5"/>
    <mergeCell ref="AB6:AG6"/>
    <mergeCell ref="BC54:BX54"/>
    <mergeCell ref="BY24:CN24"/>
    <mergeCell ref="BY25:CN25"/>
    <mergeCell ref="BY26:CN26"/>
    <mergeCell ref="AB33:AG33"/>
    <mergeCell ref="AH33:BB33"/>
    <mergeCell ref="A6:AA6"/>
    <mergeCell ref="A2:DD2"/>
    <mergeCell ref="BY54:CN54"/>
    <mergeCell ref="CO54:DD54"/>
    <mergeCell ref="AB36:AG36"/>
    <mergeCell ref="AH36:BB36"/>
    <mergeCell ref="CO26:DD26"/>
    <mergeCell ref="BY35:CN35"/>
    <mergeCell ref="BC33:BX33"/>
    <mergeCell ref="BY33:CN33"/>
    <mergeCell ref="AH32:BB32"/>
    <mergeCell ref="BC32:BX32"/>
    <mergeCell ref="A22:AA22"/>
    <mergeCell ref="AB22:AG22"/>
    <mergeCell ref="AH22:BB22"/>
    <mergeCell ref="BC22:BX22"/>
    <mergeCell ref="AH23:BB23"/>
    <mergeCell ref="AB26:AG26"/>
    <mergeCell ref="AH26:BB26"/>
    <mergeCell ref="BC26:BX26"/>
    <mergeCell ref="BC27:BX27"/>
    <mergeCell ref="A26:AA26"/>
    <mergeCell ref="CO33:DD33"/>
    <mergeCell ref="CO34:DD34"/>
    <mergeCell ref="AB23:AG23"/>
    <mergeCell ref="BC30:BX30"/>
    <mergeCell ref="AH30:BB30"/>
    <mergeCell ref="AH28:BB28"/>
    <mergeCell ref="AH31:BB31"/>
    <mergeCell ref="BC31:BX31"/>
    <mergeCell ref="A25:AA25"/>
    <mergeCell ref="AH24:BB24"/>
    <mergeCell ref="BC24:BX24"/>
    <mergeCell ref="AB24:AG24"/>
    <mergeCell ref="AB25:AG25"/>
    <mergeCell ref="AH25:BB25"/>
    <mergeCell ref="BC25:BX25"/>
    <mergeCell ref="A29:AA29"/>
    <mergeCell ref="AB29:AG29"/>
    <mergeCell ref="A31:AA31"/>
    <mergeCell ref="AB31:AG31"/>
    <mergeCell ref="A30:AA30"/>
    <mergeCell ref="A27:AA27"/>
    <mergeCell ref="CO32:DD32"/>
    <mergeCell ref="BY31:CN31"/>
    <mergeCell ref="CO31:DD31"/>
    <mergeCell ref="BY41:CN41"/>
    <mergeCell ref="CO41:DD41"/>
    <mergeCell ref="BY44:CN44"/>
    <mergeCell ref="CO35:DD35"/>
    <mergeCell ref="BY32:CN32"/>
    <mergeCell ref="CO36:DD36"/>
    <mergeCell ref="CO37:DD37"/>
    <mergeCell ref="BC44:BX44"/>
    <mergeCell ref="BC42:BX42"/>
    <mergeCell ref="BY42:CN42"/>
    <mergeCell ref="CO42:DD42"/>
    <mergeCell ref="A43:AA43"/>
    <mergeCell ref="AB43:AG43"/>
    <mergeCell ref="AH43:BB43"/>
    <mergeCell ref="BC43:BX43"/>
    <mergeCell ref="BY43:CN43"/>
    <mergeCell ref="CO43:DD43"/>
    <mergeCell ref="CO44:DD44"/>
    <mergeCell ref="A45:AA45"/>
    <mergeCell ref="AB45:AG45"/>
    <mergeCell ref="AH45:BB45"/>
    <mergeCell ref="BC45:BX45"/>
    <mergeCell ref="BY45:CN45"/>
    <mergeCell ref="CO45:DD45"/>
    <mergeCell ref="A44:AA44"/>
    <mergeCell ref="AB44:AG44"/>
    <mergeCell ref="AH44:BB44"/>
    <mergeCell ref="BY47:CN47"/>
    <mergeCell ref="CO47:DD47"/>
    <mergeCell ref="A46:AA46"/>
    <mergeCell ref="AB46:AG46"/>
    <mergeCell ref="AH46:BB46"/>
    <mergeCell ref="BC46:BX46"/>
    <mergeCell ref="A48:AA48"/>
    <mergeCell ref="AB48:AG48"/>
    <mergeCell ref="AH48:BB48"/>
    <mergeCell ref="BC48:BX48"/>
    <mergeCell ref="BY46:CN46"/>
    <mergeCell ref="CO46:DD46"/>
    <mergeCell ref="A47:AA47"/>
    <mergeCell ref="AB47:AG47"/>
    <mergeCell ref="AH47:BB47"/>
    <mergeCell ref="BC47:BX47"/>
    <mergeCell ref="AH50:BB50"/>
    <mergeCell ref="BC50:BX50"/>
    <mergeCell ref="BY48:CN48"/>
    <mergeCell ref="CO48:DD48"/>
    <mergeCell ref="A49:AA49"/>
    <mergeCell ref="AB49:AG49"/>
    <mergeCell ref="AH49:BB49"/>
    <mergeCell ref="BC49:BX49"/>
    <mergeCell ref="BY49:CN49"/>
    <mergeCell ref="CO49:DD49"/>
    <mergeCell ref="BY50:CN50"/>
    <mergeCell ref="CO50:DD50"/>
    <mergeCell ref="A51:AA51"/>
    <mergeCell ref="AB51:AG51"/>
    <mergeCell ref="AH51:BB51"/>
    <mergeCell ref="BC51:BX51"/>
    <mergeCell ref="BY51:CN51"/>
    <mergeCell ref="CO51:DD51"/>
    <mergeCell ref="A50:AA50"/>
    <mergeCell ref="AB50:AG50"/>
  </mergeCells>
  <printOptions/>
  <pageMargins left="0.17" right="0.16" top="0.36" bottom="0.22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6">
      <selection activeCell="BY41" sqref="BY41"/>
    </sheetView>
  </sheetViews>
  <sheetFormatPr defaultColWidth="0.875" defaultRowHeight="12.75"/>
  <cols>
    <col min="1" max="16384" width="0.875" style="1" customWidth="1"/>
  </cols>
  <sheetData>
    <row r="1" ht="12">
      <c r="DD1" s="4" t="s">
        <v>32</v>
      </c>
    </row>
    <row r="2" spans="1:108" s="3" customFormat="1" ht="25.5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spans="1:108" s="24" customFormat="1" ht="56.25" customHeight="1">
      <c r="A3" s="93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 t="s">
        <v>1</v>
      </c>
      <c r="AC3" s="90"/>
      <c r="AD3" s="90"/>
      <c r="AE3" s="90"/>
      <c r="AF3" s="90"/>
      <c r="AG3" s="90"/>
      <c r="AH3" s="90" t="s">
        <v>44</v>
      </c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 t="s">
        <v>38</v>
      </c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 t="s">
        <v>2</v>
      </c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 t="s">
        <v>3</v>
      </c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6"/>
    </row>
    <row r="4" spans="1:108" s="18" customFormat="1" ht="12" customHeight="1" thickBot="1">
      <c r="A4" s="94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1">
        <v>2</v>
      </c>
      <c r="AC4" s="91"/>
      <c r="AD4" s="91"/>
      <c r="AE4" s="91"/>
      <c r="AF4" s="91"/>
      <c r="AG4" s="91"/>
      <c r="AH4" s="91">
        <v>3</v>
      </c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>
        <v>4</v>
      </c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>
        <v>5</v>
      </c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>
        <v>6</v>
      </c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7"/>
    </row>
    <row r="5" spans="1:108" s="22" customFormat="1" ht="23.25" customHeight="1">
      <c r="A5" s="206" t="s">
        <v>46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7"/>
      <c r="AB5" s="107" t="s">
        <v>33</v>
      </c>
      <c r="AC5" s="92"/>
      <c r="AD5" s="92"/>
      <c r="AE5" s="92"/>
      <c r="AF5" s="92"/>
      <c r="AG5" s="92"/>
      <c r="AH5" s="92" t="s">
        <v>49</v>
      </c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7">
        <v>-1708791.43</v>
      </c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>
        <v>-2057479.58</v>
      </c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>
        <f>BC5-BY5</f>
        <v>348688.15000000014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8"/>
    </row>
    <row r="6" spans="1:108" s="22" customFormat="1" ht="13.5" customHeight="1">
      <c r="A6" s="208" t="s">
        <v>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9"/>
      <c r="AB6" s="189" t="s">
        <v>16</v>
      </c>
      <c r="AC6" s="190"/>
      <c r="AD6" s="190"/>
      <c r="AE6" s="190"/>
      <c r="AF6" s="190"/>
      <c r="AG6" s="191"/>
      <c r="AH6" s="194" t="s">
        <v>49</v>
      </c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1"/>
      <c r="BC6" s="210" t="s">
        <v>104</v>
      </c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2"/>
      <c r="BY6" s="210" t="s">
        <v>104</v>
      </c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2"/>
      <c r="CO6" s="210" t="s">
        <v>104</v>
      </c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6"/>
    </row>
    <row r="7" spans="1:108" ht="23.25" customHeight="1">
      <c r="A7" s="202" t="s">
        <v>47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3"/>
      <c r="AB7" s="192"/>
      <c r="AC7" s="84"/>
      <c r="AD7" s="84"/>
      <c r="AE7" s="84"/>
      <c r="AF7" s="84"/>
      <c r="AG7" s="193"/>
      <c r="AH7" s="195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193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5"/>
      <c r="BY7" s="213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5"/>
      <c r="CO7" s="213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7"/>
    </row>
    <row r="8" spans="1:108" ht="13.5" customHeight="1">
      <c r="A8" s="222" t="s">
        <v>15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3"/>
      <c r="AB8" s="189"/>
      <c r="AC8" s="190"/>
      <c r="AD8" s="190"/>
      <c r="AE8" s="190"/>
      <c r="AF8" s="190"/>
      <c r="AG8" s="191"/>
      <c r="AH8" s="194" t="s">
        <v>104</v>
      </c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1"/>
      <c r="BC8" s="196" t="s">
        <v>104</v>
      </c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8"/>
      <c r="BY8" s="196" t="s">
        <v>104</v>
      </c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8"/>
      <c r="CO8" s="196" t="s">
        <v>104</v>
      </c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204"/>
    </row>
    <row r="9" spans="1:108" ht="13.5" customHeight="1">
      <c r="A9" s="218" t="s">
        <v>104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9"/>
      <c r="AB9" s="192"/>
      <c r="AC9" s="84"/>
      <c r="AD9" s="84"/>
      <c r="AE9" s="84"/>
      <c r="AF9" s="84"/>
      <c r="AG9" s="193"/>
      <c r="AH9" s="195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193"/>
      <c r="BC9" s="199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1"/>
      <c r="BY9" s="199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1"/>
      <c r="CO9" s="199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5"/>
    </row>
    <row r="10" spans="1:108" ht="13.5" customHeight="1">
      <c r="A10" s="220" t="s">
        <v>104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1"/>
      <c r="AB10" s="70"/>
      <c r="AC10" s="52"/>
      <c r="AD10" s="52"/>
      <c r="AE10" s="52"/>
      <c r="AF10" s="52"/>
      <c r="AG10" s="52"/>
      <c r="AH10" s="52" t="s">
        <v>104</v>
      </c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187" t="s">
        <v>104</v>
      </c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 t="s">
        <v>104</v>
      </c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 t="s">
        <v>104</v>
      </c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8"/>
    </row>
    <row r="11" spans="1:108" ht="13.5" customHeight="1">
      <c r="A11" s="220" t="s">
        <v>104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1"/>
      <c r="AB11" s="70"/>
      <c r="AC11" s="52"/>
      <c r="AD11" s="52"/>
      <c r="AE11" s="52"/>
      <c r="AF11" s="52"/>
      <c r="AG11" s="52"/>
      <c r="AH11" s="52" t="s">
        <v>104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187" t="s">
        <v>104</v>
      </c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 t="s">
        <v>104</v>
      </c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 t="s">
        <v>104</v>
      </c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8"/>
    </row>
    <row r="12" spans="1:108" ht="13.5" customHeight="1">
      <c r="A12" s="220" t="s">
        <v>104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1"/>
      <c r="AB12" s="70"/>
      <c r="AC12" s="52"/>
      <c r="AD12" s="52"/>
      <c r="AE12" s="52"/>
      <c r="AF12" s="52"/>
      <c r="AG12" s="52"/>
      <c r="AH12" s="52" t="s">
        <v>104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187" t="s">
        <v>104</v>
      </c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 t="s">
        <v>104</v>
      </c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 t="s">
        <v>104</v>
      </c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8"/>
    </row>
    <row r="13" spans="1:108" ht="13.5" customHeight="1">
      <c r="A13" s="220" t="s">
        <v>104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1"/>
      <c r="AB13" s="70"/>
      <c r="AC13" s="52"/>
      <c r="AD13" s="52"/>
      <c r="AE13" s="52"/>
      <c r="AF13" s="52"/>
      <c r="AG13" s="52"/>
      <c r="AH13" s="52" t="s">
        <v>104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187" t="s">
        <v>104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 t="s">
        <v>104</v>
      </c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 t="s">
        <v>104</v>
      </c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8"/>
    </row>
    <row r="14" spans="1:108" ht="13.5" customHeight="1">
      <c r="A14" s="220" t="s">
        <v>104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1"/>
      <c r="AB14" s="70"/>
      <c r="AC14" s="52"/>
      <c r="AD14" s="52"/>
      <c r="AE14" s="52"/>
      <c r="AF14" s="52"/>
      <c r="AG14" s="52"/>
      <c r="AH14" s="52" t="s">
        <v>104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187" t="s">
        <v>104</v>
      </c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 t="s">
        <v>104</v>
      </c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 t="s">
        <v>104</v>
      </c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8"/>
    </row>
    <row r="15" spans="1:108" ht="13.5" customHeight="1">
      <c r="A15" s="220" t="s">
        <v>104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1"/>
      <c r="AB15" s="70"/>
      <c r="AC15" s="52"/>
      <c r="AD15" s="52"/>
      <c r="AE15" s="52"/>
      <c r="AF15" s="52"/>
      <c r="AG15" s="52"/>
      <c r="AH15" s="52" t="s">
        <v>104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187" t="s">
        <v>104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 t="s">
        <v>104</v>
      </c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 t="s">
        <v>104</v>
      </c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8"/>
    </row>
    <row r="16" spans="1:108" ht="13.5" customHeight="1">
      <c r="A16" s="220" t="s">
        <v>104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1"/>
      <c r="AB16" s="70"/>
      <c r="AC16" s="52"/>
      <c r="AD16" s="52"/>
      <c r="AE16" s="52"/>
      <c r="AF16" s="52"/>
      <c r="AG16" s="52"/>
      <c r="AH16" s="52" t="s">
        <v>104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187" t="s">
        <v>104</v>
      </c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 t="s">
        <v>104</v>
      </c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 t="s">
        <v>104</v>
      </c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8"/>
    </row>
    <row r="17" spans="1:108" ht="13.5" customHeight="1">
      <c r="A17" s="220" t="s">
        <v>104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1"/>
      <c r="AB17" s="70"/>
      <c r="AC17" s="52"/>
      <c r="AD17" s="52"/>
      <c r="AE17" s="52"/>
      <c r="AF17" s="52"/>
      <c r="AG17" s="52"/>
      <c r="AH17" s="52" t="s">
        <v>104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187" t="s">
        <v>104</v>
      </c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 t="s">
        <v>104</v>
      </c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 t="s">
        <v>104</v>
      </c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8"/>
    </row>
    <row r="18" spans="1:108" ht="13.5" customHeight="1">
      <c r="A18" s="220" t="s">
        <v>104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1"/>
      <c r="AB18" s="70"/>
      <c r="AC18" s="52"/>
      <c r="AD18" s="52"/>
      <c r="AE18" s="52"/>
      <c r="AF18" s="52"/>
      <c r="AG18" s="52"/>
      <c r="AH18" s="52" t="s">
        <v>104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187" t="s">
        <v>104</v>
      </c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 t="s">
        <v>104</v>
      </c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 t="s">
        <v>104</v>
      </c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8"/>
    </row>
    <row r="19" spans="1:108" ht="13.5" customHeight="1">
      <c r="A19" s="220" t="s">
        <v>104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1"/>
      <c r="AB19" s="70"/>
      <c r="AC19" s="52"/>
      <c r="AD19" s="52"/>
      <c r="AE19" s="52"/>
      <c r="AF19" s="52"/>
      <c r="AG19" s="52"/>
      <c r="AH19" s="52" t="s">
        <v>104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187" t="s">
        <v>104</v>
      </c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 t="s">
        <v>104</v>
      </c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 t="s">
        <v>104</v>
      </c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1:108" ht="13.5" customHeight="1">
      <c r="A20" s="220" t="s">
        <v>104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1"/>
      <c r="AB20" s="70"/>
      <c r="AC20" s="52"/>
      <c r="AD20" s="52"/>
      <c r="AE20" s="52"/>
      <c r="AF20" s="52"/>
      <c r="AG20" s="52"/>
      <c r="AH20" s="52" t="s">
        <v>104</v>
      </c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187" t="s">
        <v>104</v>
      </c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 t="s">
        <v>104</v>
      </c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 t="s">
        <v>104</v>
      </c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8"/>
    </row>
    <row r="21" spans="1:108" s="22" customFormat="1" ht="23.25" customHeight="1">
      <c r="A21" s="110" t="s">
        <v>48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  <c r="AB21" s="70" t="s">
        <v>17</v>
      </c>
      <c r="AC21" s="52"/>
      <c r="AD21" s="52"/>
      <c r="AE21" s="52"/>
      <c r="AF21" s="52"/>
      <c r="AG21" s="52"/>
      <c r="AH21" s="52" t="s">
        <v>49</v>
      </c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187" t="s">
        <v>104</v>
      </c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 t="s">
        <v>104</v>
      </c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 t="s">
        <v>104</v>
      </c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8"/>
    </row>
    <row r="22" spans="1:108" s="22" customFormat="1" ht="12.75" customHeight="1">
      <c r="A22" s="208" t="s">
        <v>15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9"/>
      <c r="AB22" s="189"/>
      <c r="AC22" s="190"/>
      <c r="AD22" s="190"/>
      <c r="AE22" s="190"/>
      <c r="AF22" s="190"/>
      <c r="AG22" s="191"/>
      <c r="AH22" s="194" t="s">
        <v>104</v>
      </c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1"/>
      <c r="BC22" s="196" t="s">
        <v>104</v>
      </c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8"/>
      <c r="BY22" s="196" t="s">
        <v>104</v>
      </c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8"/>
      <c r="CO22" s="196" t="s">
        <v>104</v>
      </c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204"/>
    </row>
    <row r="23" spans="1:108" s="22" customFormat="1" ht="13.5" customHeight="1">
      <c r="A23" s="218" t="s">
        <v>104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9"/>
      <c r="AB23" s="192"/>
      <c r="AC23" s="84"/>
      <c r="AD23" s="84"/>
      <c r="AE23" s="84"/>
      <c r="AF23" s="84"/>
      <c r="AG23" s="193"/>
      <c r="AH23" s="195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193"/>
      <c r="BC23" s="199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1"/>
      <c r="BY23" s="199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1"/>
      <c r="CO23" s="199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5"/>
    </row>
    <row r="24" spans="1:108" s="22" customFormat="1" ht="13.5" customHeight="1">
      <c r="A24" s="220" t="s">
        <v>104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1"/>
      <c r="AB24" s="70"/>
      <c r="AC24" s="52"/>
      <c r="AD24" s="52"/>
      <c r="AE24" s="52"/>
      <c r="AF24" s="52"/>
      <c r="AG24" s="52"/>
      <c r="AH24" s="52" t="s">
        <v>104</v>
      </c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187" t="s">
        <v>104</v>
      </c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 t="s">
        <v>104</v>
      </c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 t="s">
        <v>104</v>
      </c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s="22" customFormat="1" ht="13.5" customHeight="1">
      <c r="A25" s="220" t="s">
        <v>104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1"/>
      <c r="AB25" s="70"/>
      <c r="AC25" s="52"/>
      <c r="AD25" s="52"/>
      <c r="AE25" s="52"/>
      <c r="AF25" s="52"/>
      <c r="AG25" s="52"/>
      <c r="AH25" s="52" t="s">
        <v>104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187" t="s">
        <v>104</v>
      </c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 t="s">
        <v>104</v>
      </c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 t="s">
        <v>104</v>
      </c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1:108" s="22" customFormat="1" ht="13.5" customHeight="1">
      <c r="A26" s="220" t="s">
        <v>104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1"/>
      <c r="AB26" s="70"/>
      <c r="AC26" s="52"/>
      <c r="AD26" s="52"/>
      <c r="AE26" s="52"/>
      <c r="AF26" s="52"/>
      <c r="AG26" s="52"/>
      <c r="AH26" s="52" t="s">
        <v>104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187" t="s">
        <v>104</v>
      </c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 t="s">
        <v>104</v>
      </c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 t="s">
        <v>104</v>
      </c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1:108" s="22" customFormat="1" ht="13.5" customHeight="1">
      <c r="A27" s="220" t="s">
        <v>104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1"/>
      <c r="AB27" s="70"/>
      <c r="AC27" s="52"/>
      <c r="AD27" s="52"/>
      <c r="AE27" s="52"/>
      <c r="AF27" s="52"/>
      <c r="AG27" s="52"/>
      <c r="AH27" s="52" t="s">
        <v>104</v>
      </c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187" t="s">
        <v>104</v>
      </c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 t="s">
        <v>104</v>
      </c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 t="s">
        <v>104</v>
      </c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1:108" s="22" customFormat="1" ht="13.5" customHeight="1">
      <c r="A28" s="229" t="s">
        <v>18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30"/>
      <c r="AB28" s="70" t="s">
        <v>19</v>
      </c>
      <c r="AC28" s="52"/>
      <c r="AD28" s="52"/>
      <c r="AE28" s="52"/>
      <c r="AF28" s="52"/>
      <c r="AG28" s="52"/>
      <c r="AH28" s="52" t="s">
        <v>104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37">
        <f>BC29+BC31</f>
        <v>1066288.1500000004</v>
      </c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>
        <f>BY29+BY31</f>
        <v>693755.2799999993</v>
      </c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>
        <f>BC28-BY28</f>
        <v>372532.87000000104</v>
      </c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22" customFormat="1" ht="23.25" customHeight="1">
      <c r="A29" s="110" t="s">
        <v>51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1"/>
      <c r="AB29" s="70" t="s">
        <v>20</v>
      </c>
      <c r="AC29" s="52"/>
      <c r="AD29" s="52"/>
      <c r="AE29" s="52"/>
      <c r="AF29" s="52"/>
      <c r="AG29" s="52"/>
      <c r="AH29" s="52" t="s">
        <v>97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37">
        <f>-'стр.1'!BC13</f>
        <v>-6200400</v>
      </c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226">
        <v>-6292437.57</v>
      </c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187" t="s">
        <v>6</v>
      </c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1:108" s="22" customFormat="1" ht="13.5" customHeight="1">
      <c r="A30" s="220" t="s">
        <v>104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1"/>
      <c r="AB30" s="70"/>
      <c r="AC30" s="52"/>
      <c r="AD30" s="52"/>
      <c r="AE30" s="52"/>
      <c r="AF30" s="52"/>
      <c r="AG30" s="52"/>
      <c r="AH30" s="52" t="s">
        <v>104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187" t="s">
        <v>104</v>
      </c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 t="s">
        <v>104</v>
      </c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 t="s">
        <v>6</v>
      </c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1:108" s="22" customFormat="1" ht="23.25" customHeight="1">
      <c r="A31" s="231" t="s">
        <v>52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2"/>
      <c r="AB31" s="70" t="s">
        <v>21</v>
      </c>
      <c r="AC31" s="52"/>
      <c r="AD31" s="52"/>
      <c r="AE31" s="52"/>
      <c r="AF31" s="52"/>
      <c r="AG31" s="52"/>
      <c r="AH31" s="52" t="s">
        <v>98</v>
      </c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37">
        <f>'стр.2'!BC5</f>
        <v>7266688.15</v>
      </c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37">
        <v>6986192.85</v>
      </c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 t="s">
        <v>6</v>
      </c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1:108" ht="14.25" customHeight="1" thickBot="1">
      <c r="A32" s="227" t="s">
        <v>104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8"/>
      <c r="AB32" s="185"/>
      <c r="AC32" s="186"/>
      <c r="AD32" s="186"/>
      <c r="AE32" s="186"/>
      <c r="AF32" s="186"/>
      <c r="AG32" s="186"/>
      <c r="AH32" s="186" t="s">
        <v>104</v>
      </c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3" t="s">
        <v>104</v>
      </c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 t="s">
        <v>104</v>
      </c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 t="s">
        <v>6</v>
      </c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4"/>
    </row>
    <row r="33" spans="29:32" ht="16.5" customHeight="1">
      <c r="AC33" s="6"/>
      <c r="AD33" s="6"/>
      <c r="AE33" s="6"/>
      <c r="AF33" s="6"/>
    </row>
    <row r="34" spans="1:65" s="2" customFormat="1" ht="11.25">
      <c r="A34" s="77" t="s">
        <v>221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32"/>
      <c r="AL34" s="200" t="s">
        <v>222</v>
      </c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</row>
    <row r="35" spans="15:65" s="2" customFormat="1" ht="11.25">
      <c r="O35" s="225" t="s">
        <v>22</v>
      </c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L35" s="225" t="s">
        <v>23</v>
      </c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</row>
    <row r="36" spans="19:98" s="2" customFormat="1" ht="11.25"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7"/>
      <c r="BC36" s="7"/>
      <c r="BD36" s="7"/>
      <c r="BE36" s="7"/>
      <c r="BF36" s="7"/>
      <c r="BG36" s="13"/>
      <c r="BH36" s="13"/>
      <c r="BI36" s="13"/>
      <c r="BJ36" s="13"/>
      <c r="BK36" s="13"/>
      <c r="BL36" s="13"/>
      <c r="BM36" s="13"/>
      <c r="BN36" s="13"/>
      <c r="BO36" s="13"/>
      <c r="CL36" s="13"/>
      <c r="CM36" s="13"/>
      <c r="CN36" s="13"/>
      <c r="CO36" s="13"/>
      <c r="CP36" s="13"/>
      <c r="CQ36" s="13"/>
      <c r="CR36" s="13"/>
      <c r="CS36" s="13"/>
      <c r="CT36" s="13"/>
    </row>
    <row r="37" spans="1:23" s="2" customFormat="1" ht="11.25">
      <c r="A37" s="77" t="s">
        <v>99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73" s="2" customFormat="1" ht="11.25">
      <c r="A38" s="77" t="s">
        <v>100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T38" s="200" t="s">
        <v>101</v>
      </c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225" t="s">
        <v>22</v>
      </c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T39" s="225" t="s">
        <v>23</v>
      </c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75:103" s="2" customFormat="1" ht="11.25"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</row>
    <row r="41" spans="1:69" s="2" customFormat="1" ht="11.25">
      <c r="A41" s="77" t="s">
        <v>102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P41" s="200" t="s">
        <v>103</v>
      </c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</row>
    <row r="42" spans="19:69" s="7" customFormat="1" ht="11.25" customHeight="1">
      <c r="S42" s="225" t="s">
        <v>22</v>
      </c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"/>
      <c r="AN42" s="2"/>
      <c r="AP42" s="225" t="s">
        <v>23</v>
      </c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</row>
    <row r="43" s="2" customFormat="1" ht="11.25">
      <c r="AX43" s="14"/>
    </row>
    <row r="44" spans="1:35" s="2" customFormat="1" ht="11.25">
      <c r="A44" s="224" t="s">
        <v>24</v>
      </c>
      <c r="B44" s="224"/>
      <c r="C44" s="84" t="s">
        <v>223</v>
      </c>
      <c r="D44" s="84"/>
      <c r="E44" s="84"/>
      <c r="F44" s="84"/>
      <c r="G44" s="118" t="s">
        <v>24</v>
      </c>
      <c r="H44" s="118"/>
      <c r="I44" s="84" t="s">
        <v>134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118">
        <v>20</v>
      </c>
      <c r="AB44" s="118"/>
      <c r="AC44" s="118"/>
      <c r="AD44" s="118"/>
      <c r="AE44" s="119" t="s">
        <v>160</v>
      </c>
      <c r="AF44" s="119"/>
      <c r="AG44" s="119"/>
      <c r="AH44" s="119"/>
      <c r="AI44" s="2" t="s">
        <v>12</v>
      </c>
    </row>
    <row r="45" ht="3" customHeight="1"/>
  </sheetData>
  <sheetProtection/>
  <mergeCells count="188">
    <mergeCell ref="S41:AL41"/>
    <mergeCell ref="AP41:BQ41"/>
    <mergeCell ref="O35:AH35"/>
    <mergeCell ref="AL34:BM34"/>
    <mergeCell ref="AL35:BM35"/>
    <mergeCell ref="A41:R41"/>
    <mergeCell ref="X39:AQ39"/>
    <mergeCell ref="AT39:BU39"/>
    <mergeCell ref="A37:W37"/>
    <mergeCell ref="A38:V38"/>
    <mergeCell ref="Q34:AG34"/>
    <mergeCell ref="A34:P34"/>
    <mergeCell ref="AB28:AG28"/>
    <mergeCell ref="AH28:BB28"/>
    <mergeCell ref="A28:AA28"/>
    <mergeCell ref="A29:AA29"/>
    <mergeCell ref="A30:AA30"/>
    <mergeCell ref="A31:AA31"/>
    <mergeCell ref="AH29:BB29"/>
    <mergeCell ref="BC29:BX29"/>
    <mergeCell ref="BY29:CN29"/>
    <mergeCell ref="AB30:AG30"/>
    <mergeCell ref="AH30:BB30"/>
    <mergeCell ref="A32:AA32"/>
    <mergeCell ref="AB31:AG31"/>
    <mergeCell ref="AH31:BB31"/>
    <mergeCell ref="A44:B44"/>
    <mergeCell ref="C44:F44"/>
    <mergeCell ref="G44:H44"/>
    <mergeCell ref="AA44:AD44"/>
    <mergeCell ref="X38:AQ38"/>
    <mergeCell ref="S42:AL42"/>
    <mergeCell ref="I44:Z44"/>
    <mergeCell ref="AE44:AH44"/>
    <mergeCell ref="AP42:BQ42"/>
    <mergeCell ref="AT38:BU38"/>
    <mergeCell ref="A11:AA11"/>
    <mergeCell ref="A19:AA19"/>
    <mergeCell ref="A20:AA20"/>
    <mergeCell ref="A21:AA21"/>
    <mergeCell ref="A22:AA22"/>
    <mergeCell ref="BC28:BX28"/>
    <mergeCell ref="A24:AA24"/>
    <mergeCell ref="A25:AA25"/>
    <mergeCell ref="A26:AA26"/>
    <mergeCell ref="A27:AA27"/>
    <mergeCell ref="AB24:AG24"/>
    <mergeCell ref="AH24:BB24"/>
    <mergeCell ref="BC24:BX24"/>
    <mergeCell ref="BY24:CN24"/>
    <mergeCell ref="A16:AA16"/>
    <mergeCell ref="A17:AA17"/>
    <mergeCell ref="A18:AA18"/>
    <mergeCell ref="CO24:DD24"/>
    <mergeCell ref="AB21:AG21"/>
    <mergeCell ref="CO22:DD23"/>
    <mergeCell ref="BY10:CN10"/>
    <mergeCell ref="BY12:CN12"/>
    <mergeCell ref="AH21:BB21"/>
    <mergeCell ref="BC11:BX11"/>
    <mergeCell ref="AB14:AG14"/>
    <mergeCell ref="AH14:BB14"/>
    <mergeCell ref="BC14:BX14"/>
    <mergeCell ref="A23:AA23"/>
    <mergeCell ref="BC21:BX21"/>
    <mergeCell ref="BY21:CN21"/>
    <mergeCell ref="A12:AA12"/>
    <mergeCell ref="A13:AA13"/>
    <mergeCell ref="A14:AA14"/>
    <mergeCell ref="A15:AA15"/>
    <mergeCell ref="BC13:BX13"/>
    <mergeCell ref="BY15:CN15"/>
    <mergeCell ref="BY13:CN13"/>
    <mergeCell ref="CO4:DD4"/>
    <mergeCell ref="BC3:BX3"/>
    <mergeCell ref="CO5:DD5"/>
    <mergeCell ref="BC6:BX7"/>
    <mergeCell ref="BY6:CN7"/>
    <mergeCell ref="CO6:DD7"/>
    <mergeCell ref="BC5:BX5"/>
    <mergeCell ref="BY5:CN5"/>
    <mergeCell ref="BC4:BX4"/>
    <mergeCell ref="BY4:CN4"/>
    <mergeCell ref="A3:AA3"/>
    <mergeCell ref="A4:AA4"/>
    <mergeCell ref="A5:AA5"/>
    <mergeCell ref="A6:AA6"/>
    <mergeCell ref="BC8:BX9"/>
    <mergeCell ref="BY8:CN9"/>
    <mergeCell ref="AH6:BB7"/>
    <mergeCell ref="AH8:BB9"/>
    <mergeCell ref="A8:AA8"/>
    <mergeCell ref="A9:AA9"/>
    <mergeCell ref="A7:AA7"/>
    <mergeCell ref="CO10:DD10"/>
    <mergeCell ref="AB8:AG9"/>
    <mergeCell ref="AB10:AG10"/>
    <mergeCell ref="AH10:BB10"/>
    <mergeCell ref="BC10:BX10"/>
    <mergeCell ref="CO8:DD9"/>
    <mergeCell ref="AB6:AG7"/>
    <mergeCell ref="A10:AA10"/>
    <mergeCell ref="AB3:AG3"/>
    <mergeCell ref="AB4:AG4"/>
    <mergeCell ref="AB5:AG5"/>
    <mergeCell ref="AH3:BB3"/>
    <mergeCell ref="AH4:BB4"/>
    <mergeCell ref="AH5:BB5"/>
    <mergeCell ref="BY3:CN3"/>
    <mergeCell ref="CO3:DD3"/>
    <mergeCell ref="CO12:DD12"/>
    <mergeCell ref="AB11:AG11"/>
    <mergeCell ref="AB12:AG12"/>
    <mergeCell ref="AH12:BB12"/>
    <mergeCell ref="BC12:BX12"/>
    <mergeCell ref="BY11:CN11"/>
    <mergeCell ref="CO11:DD11"/>
    <mergeCell ref="AH11:BB11"/>
    <mergeCell ref="CO13:DD13"/>
    <mergeCell ref="BY14:CN14"/>
    <mergeCell ref="CO14:DD14"/>
    <mergeCell ref="CO15:DD15"/>
    <mergeCell ref="AB15:AG15"/>
    <mergeCell ref="AH15:BB15"/>
    <mergeCell ref="BC15:BX15"/>
    <mergeCell ref="AB13:AG13"/>
    <mergeCell ref="AH13:BB13"/>
    <mergeCell ref="CO25:DD25"/>
    <mergeCell ref="BY22:CN23"/>
    <mergeCell ref="AB17:AG17"/>
    <mergeCell ref="AH17:BB17"/>
    <mergeCell ref="BC17:BX17"/>
    <mergeCell ref="CO16:DD16"/>
    <mergeCell ref="BY17:CN17"/>
    <mergeCell ref="CO17:DD17"/>
    <mergeCell ref="BY25:CN25"/>
    <mergeCell ref="AH18:BB18"/>
    <mergeCell ref="BC18:BX18"/>
    <mergeCell ref="AH19:BB19"/>
    <mergeCell ref="BC19:BX19"/>
    <mergeCell ref="BY19:CN19"/>
    <mergeCell ref="AH20:BB20"/>
    <mergeCell ref="BC20:BX20"/>
    <mergeCell ref="AB22:AG23"/>
    <mergeCell ref="AH22:BB23"/>
    <mergeCell ref="BC22:BX23"/>
    <mergeCell ref="BY18:CN18"/>
    <mergeCell ref="BY16:CN16"/>
    <mergeCell ref="CO19:DD19"/>
    <mergeCell ref="AB16:AG16"/>
    <mergeCell ref="AH16:BB16"/>
    <mergeCell ref="BC16:BX16"/>
    <mergeCell ref="CO21:DD21"/>
    <mergeCell ref="AB25:AG25"/>
    <mergeCell ref="AH25:BB25"/>
    <mergeCell ref="BC25:BX25"/>
    <mergeCell ref="CO18:DD18"/>
    <mergeCell ref="AB20:AG20"/>
    <mergeCell ref="CO20:DD20"/>
    <mergeCell ref="AB19:AG19"/>
    <mergeCell ref="BY20:CN20"/>
    <mergeCell ref="AB18:AG18"/>
    <mergeCell ref="CO30:DD30"/>
    <mergeCell ref="BC27:BX27"/>
    <mergeCell ref="AB27:AG27"/>
    <mergeCell ref="AH27:BB27"/>
    <mergeCell ref="AB26:AG26"/>
    <mergeCell ref="AH26:BB26"/>
    <mergeCell ref="BC26:BX26"/>
    <mergeCell ref="BC30:BX30"/>
    <mergeCell ref="BY30:CN30"/>
    <mergeCell ref="AB29:AG29"/>
    <mergeCell ref="BY27:CN27"/>
    <mergeCell ref="CO27:DD27"/>
    <mergeCell ref="CO28:DD28"/>
    <mergeCell ref="BY28:CN28"/>
    <mergeCell ref="BY26:CN26"/>
    <mergeCell ref="CO29:DD29"/>
    <mergeCell ref="A2:DD2"/>
    <mergeCell ref="BY32:CN32"/>
    <mergeCell ref="CO32:DD32"/>
    <mergeCell ref="AB32:AG32"/>
    <mergeCell ref="AH32:BB32"/>
    <mergeCell ref="BC32:BX32"/>
    <mergeCell ref="BC31:BX31"/>
    <mergeCell ref="BY31:CN31"/>
    <mergeCell ref="CO31:DD31"/>
    <mergeCell ref="CO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2017-01-17T16:55:48Z</cp:lastPrinted>
  <dcterms:created xsi:type="dcterms:W3CDTF">2007-09-21T13:36:41Z</dcterms:created>
  <dcterms:modified xsi:type="dcterms:W3CDTF">2017-01-18T13:54:21Z</dcterms:modified>
  <cp:category/>
  <cp:version/>
  <cp:contentType/>
  <cp:contentStatus/>
</cp:coreProperties>
</file>